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filterPrivacy="1" showInkAnnotation="0" autoCompressPictures="0"/>
  <xr:revisionPtr revIDLastSave="0" documentId="13_ncr:1_{91E26FB2-B253-4A90-9D14-01506C62D0C8}" xr6:coauthVersionLast="40" xr6:coauthVersionMax="40" xr10:uidLastSave="{00000000-0000-0000-0000-000000000000}"/>
  <bookViews>
    <workbookView xWindow="0" yWindow="0" windowWidth="20490" windowHeight="7545" tabRatio="791" xr2:uid="{00000000-000D-0000-FFFF-FFFF00000000}"/>
  </bookViews>
  <sheets>
    <sheet name="1. Title" sheetId="36" r:id="rId1"/>
    <sheet name="2. Summary" sheetId="43" r:id="rId2"/>
    <sheet name="3. Staff Rates" sheetId="53" r:id="rId3"/>
    <sheet name="4. DDI Fees" sheetId="54" r:id="rId4"/>
    <sheet name="5. Operations Hours" sheetId="40" r:id="rId5"/>
    <sheet name="6. Operations Fees" sheetId="57" r:id="rId6"/>
    <sheet name="7. Enhancements" sheetId="52" r:id="rId7"/>
    <sheet name="8. State Hosting Option" sheetId="56" r:id="rId8"/>
  </sheets>
  <definedNames>
    <definedName name="_Key1" localSheetId="1" hidden="1">#REF!</definedName>
    <definedName name="_Key1" localSheetId="3" hidden="1">#REF!</definedName>
    <definedName name="_Key1" localSheetId="5" hidden="1">#REF!</definedName>
    <definedName name="_Key1" localSheetId="6" hidden="1">#REF!</definedName>
    <definedName name="_Key1" localSheetId="7" hidden="1">#REF!</definedName>
    <definedName name="_Key1" hidden="1">#REF!</definedName>
    <definedName name="_Key2" localSheetId="1" hidden="1">#REF!</definedName>
    <definedName name="_Key2" localSheetId="3" hidden="1">#REF!</definedName>
    <definedName name="_Key2" localSheetId="5" hidden="1">#REF!</definedName>
    <definedName name="_Key2" localSheetId="6" hidden="1">#REF!</definedName>
    <definedName name="_Key2" localSheetId="7" hidden="1">#REF!</definedName>
    <definedName name="_Key2" hidden="1">#REF!</definedName>
    <definedName name="_Order1" hidden="1">255</definedName>
    <definedName name="_Order2" hidden="1">255</definedName>
    <definedName name="_Sort" localSheetId="1" hidden="1">#REF!</definedName>
    <definedName name="_Sort" localSheetId="3" hidden="1">#REF!</definedName>
    <definedName name="_Sort" localSheetId="5" hidden="1">#REF!</definedName>
    <definedName name="_Sort" localSheetId="6" hidden="1">#REF!</definedName>
    <definedName name="_Sort" localSheetId="7" hidden="1">#REF!</definedName>
    <definedName name="_Sort" hidden="1">#REF!</definedName>
    <definedName name="_xlnm.Print_Area" localSheetId="1">'2. Summary'!$A$1:$G$14</definedName>
    <definedName name="_xlnm.Print_Area" localSheetId="3">'4. DDI Fees'!$A$1:$Y$5</definedName>
    <definedName name="_xlnm.Print_Area" localSheetId="4">'5. Operations Hours'!$A$1:$F$72</definedName>
    <definedName name="_xlnm.Print_Area" localSheetId="5">'6. Operations Fees'!$A$1:$M$48</definedName>
    <definedName name="_xlnm.Print_Area" localSheetId="6">'7. Enhancements'!$A$1:$J$21</definedName>
    <definedName name="_xlnm.Print_Area" localSheetId="7">'8. State Hosting Option'!$A$1:$I$47</definedName>
    <definedName name="_xlnm.Print_Titles" localSheetId="3">'4. DDI Fees'!$A:$B</definedName>
    <definedName name="_xlnm.Print_Titles" localSheetId="4">'5. Operations Hours'!$A:$B</definedName>
    <definedName name="_xlnm.Print_Titles" localSheetId="5">'6. Operations Fees'!$A:$B</definedName>
    <definedName name="wrn.One." localSheetId="0" hidden="1">{#N/A,#N/A,FALSE,"Consolidated 2002";#N/A,#N/A,FALSE,"Consolidated 2003";#N/A,#N/A,FALSE,"Consolidated 2004";#N/A,#N/A,FALSE,"2002 Assumptions";#N/A,#N/A,FALSE,"2003 Assumptions";#N/A,#N/A,FALSE,"2004 Assumptions"}</definedName>
    <definedName name="wrn.One." localSheetId="1" hidden="1">{#N/A,#N/A,FALSE,"Consolidated 2002";#N/A,#N/A,FALSE,"Consolidated 2003";#N/A,#N/A,FALSE,"Consolidated 2004";#N/A,#N/A,FALSE,"2002 Assumptions";#N/A,#N/A,FALSE,"2003 Assumptions";#N/A,#N/A,FALSE,"2004 Assumptions"}</definedName>
    <definedName name="wrn.One." localSheetId="3" hidden="1">{#N/A,#N/A,FALSE,"Consolidated 2002";#N/A,#N/A,FALSE,"Consolidated 2003";#N/A,#N/A,FALSE,"Consolidated 2004";#N/A,#N/A,FALSE,"2002 Assumptions";#N/A,#N/A,FALSE,"2003 Assumptions";#N/A,#N/A,FALSE,"2004 Assumptions"}</definedName>
    <definedName name="wrn.One." localSheetId="4" hidden="1">{#N/A,#N/A,FALSE,"Consolidated 2002";#N/A,#N/A,FALSE,"Consolidated 2003";#N/A,#N/A,FALSE,"Consolidated 2004";#N/A,#N/A,FALSE,"2002 Assumptions";#N/A,#N/A,FALSE,"2003 Assumptions";#N/A,#N/A,FALSE,"2004 Assumptions"}</definedName>
    <definedName name="wrn.One." localSheetId="5" hidden="1">{#N/A,#N/A,FALSE,"Consolidated 2002";#N/A,#N/A,FALSE,"Consolidated 2003";#N/A,#N/A,FALSE,"Consolidated 2004";#N/A,#N/A,FALSE,"2002 Assumptions";#N/A,#N/A,FALSE,"2003 Assumptions";#N/A,#N/A,FALSE,"2004 Assumptions"}</definedName>
    <definedName name="wrn.One." localSheetId="6" hidden="1">{#N/A,#N/A,FALSE,"Consolidated 2002";#N/A,#N/A,FALSE,"Consolidated 2003";#N/A,#N/A,FALSE,"Consolidated 2004";#N/A,#N/A,FALSE,"2002 Assumptions";#N/A,#N/A,FALSE,"2003 Assumptions";#N/A,#N/A,FALSE,"2004 Assumptions"}</definedName>
    <definedName name="wrn.One." localSheetId="7" hidden="1">{#N/A,#N/A,FALSE,"Consolidated 2002";#N/A,#N/A,FALSE,"Consolidated 2003";#N/A,#N/A,FALSE,"Consolidated 2004";#N/A,#N/A,FALSE,"2002 Assumptions";#N/A,#N/A,FALSE,"2003 Assumptions";#N/A,#N/A,FALSE,"2004 Assumptions"}</definedName>
    <definedName name="wrn.One." hidden="1">{#N/A,#N/A,FALSE,"Consolidated 2002";#N/A,#N/A,FALSE,"Consolidated 2003";#N/A,#N/A,FALSE,"Consolidated 2004";#N/A,#N/A,FALSE,"2002 Assumptions";#N/A,#N/A,FALSE,"2003 Assumptions";#N/A,#N/A,FALSE,"2004 Assumptions"}</definedName>
  </definedNames>
  <calcPr calcId="181029"/>
</workbook>
</file>

<file path=xl/calcChain.xml><?xml version="1.0" encoding="utf-8"?>
<calcChain xmlns="http://schemas.openxmlformats.org/spreadsheetml/2006/main">
  <c r="I168" i="54" l="1"/>
  <c r="H168" i="54"/>
  <c r="G168" i="54"/>
  <c r="F168" i="54"/>
  <c r="E168" i="54"/>
  <c r="I167" i="54"/>
  <c r="H167" i="54"/>
  <c r="G167" i="54"/>
  <c r="F167" i="54"/>
  <c r="E167" i="54"/>
  <c r="I166" i="54"/>
  <c r="H166" i="54"/>
  <c r="G166" i="54"/>
  <c r="F166" i="54"/>
  <c r="E166" i="54"/>
  <c r="I165" i="54"/>
  <c r="H165" i="54"/>
  <c r="G165" i="54"/>
  <c r="F165" i="54"/>
  <c r="E165" i="54"/>
  <c r="I164" i="54"/>
  <c r="H164" i="54"/>
  <c r="G164" i="54"/>
  <c r="F164" i="54"/>
  <c r="E164" i="54"/>
  <c r="I163" i="54"/>
  <c r="H163" i="54"/>
  <c r="G163" i="54"/>
  <c r="F163" i="54"/>
  <c r="E163" i="54"/>
  <c r="I162" i="54"/>
  <c r="H162" i="54"/>
  <c r="G162" i="54"/>
  <c r="F162" i="54"/>
  <c r="E162" i="54"/>
  <c r="I161" i="54"/>
  <c r="H161" i="54"/>
  <c r="G161" i="54"/>
  <c r="F161" i="54"/>
  <c r="E161" i="54"/>
  <c r="I160" i="54"/>
  <c r="H160" i="54"/>
  <c r="G160" i="54"/>
  <c r="F160" i="54"/>
  <c r="E160" i="54"/>
  <c r="I159" i="54"/>
  <c r="H159" i="54"/>
  <c r="G159" i="54"/>
  <c r="F159" i="54"/>
  <c r="E159" i="54"/>
  <c r="I158" i="54"/>
  <c r="H158" i="54"/>
  <c r="G158" i="54"/>
  <c r="F158" i="54"/>
  <c r="E158" i="54"/>
  <c r="I157" i="54"/>
  <c r="H157" i="54"/>
  <c r="G157" i="54"/>
  <c r="F157" i="54"/>
  <c r="E157" i="54"/>
  <c r="I156" i="54"/>
  <c r="H156" i="54"/>
  <c r="G156" i="54"/>
  <c r="F156" i="54"/>
  <c r="E156" i="54"/>
  <c r="I155" i="54"/>
  <c r="H155" i="54"/>
  <c r="G155" i="54"/>
  <c r="F155" i="54"/>
  <c r="E155" i="54"/>
  <c r="I154" i="54"/>
  <c r="H154" i="54"/>
  <c r="G154" i="54"/>
  <c r="F154" i="54"/>
  <c r="E154" i="54"/>
  <c r="I153" i="54"/>
  <c r="H153" i="54"/>
  <c r="G153" i="54"/>
  <c r="F153" i="54"/>
  <c r="E153" i="54"/>
  <c r="I152" i="54"/>
  <c r="H152" i="54"/>
  <c r="G152" i="54"/>
  <c r="F152" i="54"/>
  <c r="E152" i="54"/>
  <c r="I151" i="54"/>
  <c r="H151" i="54"/>
  <c r="G151" i="54"/>
  <c r="F151" i="54"/>
  <c r="E151" i="54"/>
  <c r="I150" i="54"/>
  <c r="H150" i="54"/>
  <c r="G150" i="54"/>
  <c r="F150" i="54"/>
  <c r="E150" i="54"/>
  <c r="I149" i="54"/>
  <c r="H149" i="54"/>
  <c r="G149" i="54"/>
  <c r="F149" i="54"/>
  <c r="E149" i="54"/>
  <c r="I148" i="54"/>
  <c r="H148" i="54"/>
  <c r="G148" i="54"/>
  <c r="F148" i="54"/>
  <c r="E148" i="54"/>
  <c r="I147" i="54"/>
  <c r="H147" i="54"/>
  <c r="G147" i="54"/>
  <c r="F147" i="54"/>
  <c r="E147" i="54"/>
  <c r="I146" i="54"/>
  <c r="H146" i="54"/>
  <c r="G146" i="54"/>
  <c r="F146" i="54"/>
  <c r="E146" i="54"/>
  <c r="I145" i="54"/>
  <c r="H145" i="54"/>
  <c r="G145" i="54"/>
  <c r="F145" i="54"/>
  <c r="E145" i="54"/>
  <c r="I144" i="54"/>
  <c r="H144" i="54"/>
  <c r="G144" i="54"/>
  <c r="F144" i="54"/>
  <c r="E144" i="54"/>
  <c r="I143" i="54"/>
  <c r="H143" i="54"/>
  <c r="G143" i="54"/>
  <c r="F143" i="54"/>
  <c r="E143" i="54"/>
  <c r="I142" i="54"/>
  <c r="H142" i="54"/>
  <c r="G142" i="54"/>
  <c r="F142" i="54"/>
  <c r="E142" i="54"/>
  <c r="I141" i="54"/>
  <c r="H141" i="54"/>
  <c r="G141" i="54"/>
  <c r="F141" i="54"/>
  <c r="E141" i="54"/>
  <c r="I140" i="54"/>
  <c r="H140" i="54"/>
  <c r="G140" i="54"/>
  <c r="F140" i="54"/>
  <c r="E140" i="54"/>
  <c r="I139" i="54"/>
  <c r="H139" i="54"/>
  <c r="G139" i="54"/>
  <c r="F139" i="54"/>
  <c r="E139" i="54"/>
  <c r="I138" i="54"/>
  <c r="H138" i="54"/>
  <c r="G138" i="54"/>
  <c r="F138" i="54"/>
  <c r="E138" i="54"/>
  <c r="I137" i="54"/>
  <c r="H137" i="54"/>
  <c r="G137" i="54"/>
  <c r="F137" i="54"/>
  <c r="E137" i="54"/>
  <c r="I136" i="54"/>
  <c r="H136" i="54"/>
  <c r="G136" i="54"/>
  <c r="F136" i="54"/>
  <c r="E136" i="54"/>
  <c r="I135" i="54"/>
  <c r="H135" i="54"/>
  <c r="G135" i="54"/>
  <c r="F135" i="54"/>
  <c r="E135" i="54"/>
  <c r="I134" i="54"/>
  <c r="H134" i="54"/>
  <c r="G134" i="54"/>
  <c r="F134" i="54"/>
  <c r="E134" i="54"/>
  <c r="I133" i="54"/>
  <c r="H133" i="54"/>
  <c r="G133" i="54"/>
  <c r="F133" i="54"/>
  <c r="E133" i="54"/>
  <c r="I132" i="54"/>
  <c r="H132" i="54"/>
  <c r="G132" i="54"/>
  <c r="F132" i="54"/>
  <c r="E132" i="54"/>
  <c r="I131" i="54"/>
  <c r="H131" i="54"/>
  <c r="G131" i="54"/>
  <c r="F131" i="54"/>
  <c r="E131" i="54"/>
  <c r="I130" i="54"/>
  <c r="H130" i="54"/>
  <c r="G130" i="54"/>
  <c r="F130" i="54"/>
  <c r="E130" i="54"/>
  <c r="I129" i="54"/>
  <c r="H129" i="54"/>
  <c r="G129" i="54"/>
  <c r="F129" i="54"/>
  <c r="E129" i="54"/>
  <c r="I128" i="54"/>
  <c r="H128" i="54"/>
  <c r="G128" i="54"/>
  <c r="F128" i="54"/>
  <c r="E128" i="54"/>
  <c r="I127" i="54"/>
  <c r="H127" i="54"/>
  <c r="G127" i="54"/>
  <c r="F127" i="54"/>
  <c r="E127" i="54"/>
  <c r="I126" i="54"/>
  <c r="H126" i="54"/>
  <c r="G126" i="54"/>
  <c r="F126" i="54"/>
  <c r="E126" i="54"/>
  <c r="I125" i="54"/>
  <c r="H125" i="54"/>
  <c r="G125" i="54"/>
  <c r="F125" i="54"/>
  <c r="E125" i="54"/>
  <c r="I124" i="54"/>
  <c r="H124" i="54"/>
  <c r="G124" i="54"/>
  <c r="F124" i="54"/>
  <c r="E124" i="54"/>
  <c r="I123" i="54"/>
  <c r="H123" i="54"/>
  <c r="G123" i="54"/>
  <c r="F123" i="54"/>
  <c r="E123" i="54"/>
  <c r="I122" i="54"/>
  <c r="H122" i="54"/>
  <c r="G122" i="54"/>
  <c r="F122" i="54"/>
  <c r="E122" i="54"/>
  <c r="I121" i="54"/>
  <c r="H121" i="54"/>
  <c r="G121" i="54"/>
  <c r="F121" i="54"/>
  <c r="E121" i="54"/>
  <c r="I120" i="54"/>
  <c r="H120" i="54"/>
  <c r="G120" i="54"/>
  <c r="F120" i="54"/>
  <c r="E120" i="54"/>
  <c r="I119" i="54"/>
  <c r="H119" i="54"/>
  <c r="G119" i="54"/>
  <c r="F119" i="54"/>
  <c r="E119" i="54"/>
  <c r="I118" i="54"/>
  <c r="H118" i="54"/>
  <c r="G118" i="54"/>
  <c r="F118" i="54"/>
  <c r="E118" i="54"/>
  <c r="I117" i="54"/>
  <c r="H117" i="54"/>
  <c r="G117" i="54"/>
  <c r="F117" i="54"/>
  <c r="E117" i="54"/>
  <c r="I116" i="54"/>
  <c r="H116" i="54"/>
  <c r="G116" i="54"/>
  <c r="F116" i="54"/>
  <c r="E116" i="54"/>
  <c r="I115" i="54"/>
  <c r="H115" i="54"/>
  <c r="G115" i="54"/>
  <c r="F115" i="54"/>
  <c r="E115" i="54"/>
  <c r="I114" i="54"/>
  <c r="H114" i="54"/>
  <c r="G114" i="54"/>
  <c r="F114" i="54"/>
  <c r="E114" i="54"/>
  <c r="I113" i="54"/>
  <c r="H113" i="54"/>
  <c r="G113" i="54"/>
  <c r="F113" i="54"/>
  <c r="E113" i="54"/>
  <c r="I112" i="54"/>
  <c r="H112" i="54"/>
  <c r="G112" i="54"/>
  <c r="F112" i="54"/>
  <c r="E112" i="54"/>
  <c r="I111" i="54"/>
  <c r="H111" i="54"/>
  <c r="G111" i="54"/>
  <c r="F111" i="54"/>
  <c r="E111" i="54"/>
  <c r="I110" i="54"/>
  <c r="H110" i="54"/>
  <c r="G110" i="54"/>
  <c r="F110" i="54"/>
  <c r="E110" i="54"/>
  <c r="I109" i="54"/>
  <c r="H109" i="54"/>
  <c r="G109" i="54"/>
  <c r="F109" i="54"/>
  <c r="E109" i="54"/>
  <c r="I108" i="54"/>
  <c r="H108" i="54"/>
  <c r="G108" i="54"/>
  <c r="F108" i="54"/>
  <c r="E108" i="54"/>
  <c r="I107" i="54"/>
  <c r="H107" i="54"/>
  <c r="G107" i="54"/>
  <c r="F107" i="54"/>
  <c r="E107" i="54"/>
  <c r="D168" i="54"/>
  <c r="D167" i="54"/>
  <c r="D166" i="54"/>
  <c r="D165" i="54"/>
  <c r="D164" i="54"/>
  <c r="D163" i="54"/>
  <c r="D162" i="54"/>
  <c r="D161" i="54"/>
  <c r="D160" i="54"/>
  <c r="D159" i="54"/>
  <c r="D158" i="54"/>
  <c r="D157" i="54"/>
  <c r="D156" i="54"/>
  <c r="D155" i="54"/>
  <c r="D154" i="54"/>
  <c r="D153" i="54"/>
  <c r="D152" i="54"/>
  <c r="D151" i="54"/>
  <c r="D150" i="54"/>
  <c r="D149" i="54"/>
  <c r="D148" i="54"/>
  <c r="D147" i="54"/>
  <c r="D146" i="54"/>
  <c r="D145" i="54"/>
  <c r="D144" i="54"/>
  <c r="D143" i="54"/>
  <c r="D142" i="54"/>
  <c r="D141" i="54"/>
  <c r="D140" i="54"/>
  <c r="D139" i="54"/>
  <c r="D138" i="54"/>
  <c r="D137" i="54"/>
  <c r="D136" i="54"/>
  <c r="D135" i="54"/>
  <c r="D134" i="54"/>
  <c r="D133" i="54"/>
  <c r="D132" i="54"/>
  <c r="D131" i="54"/>
  <c r="D130" i="54"/>
  <c r="D129" i="54"/>
  <c r="D128" i="54"/>
  <c r="D127" i="54"/>
  <c r="D126" i="54"/>
  <c r="D125" i="54"/>
  <c r="D124" i="54"/>
  <c r="D123" i="54"/>
  <c r="D122" i="54"/>
  <c r="D121" i="54"/>
  <c r="D120" i="54"/>
  <c r="D119" i="54"/>
  <c r="D118" i="54"/>
  <c r="D117" i="54"/>
  <c r="D116" i="54"/>
  <c r="D115" i="54"/>
  <c r="D114" i="54"/>
  <c r="D113" i="54"/>
  <c r="D112" i="54"/>
  <c r="D111" i="54"/>
  <c r="D110" i="54"/>
  <c r="D109" i="54"/>
  <c r="D108" i="54"/>
  <c r="D107" i="54"/>
  <c r="C168" i="54"/>
  <c r="C166" i="54"/>
  <c r="C167" i="54"/>
  <c r="C160" i="54"/>
  <c r="C161" i="54"/>
  <c r="C162" i="54"/>
  <c r="C163" i="54"/>
  <c r="C164" i="54"/>
  <c r="C165" i="54"/>
  <c r="C156" i="54"/>
  <c r="C157" i="54"/>
  <c r="C158" i="54"/>
  <c r="C159" i="54"/>
  <c r="C144" i="54"/>
  <c r="C145" i="54"/>
  <c r="C146" i="54"/>
  <c r="C147" i="54"/>
  <c r="C148" i="54"/>
  <c r="C149" i="54"/>
  <c r="C150" i="54"/>
  <c r="C151" i="54"/>
  <c r="C152" i="54"/>
  <c r="C153" i="54"/>
  <c r="C154" i="54"/>
  <c r="C155" i="54"/>
  <c r="C133" i="54"/>
  <c r="C134" i="54"/>
  <c r="C135" i="54"/>
  <c r="C136" i="54"/>
  <c r="C137" i="54"/>
  <c r="C138" i="54"/>
  <c r="C139" i="54"/>
  <c r="C140" i="54"/>
  <c r="C141" i="54"/>
  <c r="C142" i="54"/>
  <c r="C143" i="54"/>
  <c r="C108" i="54"/>
  <c r="C109" i="54"/>
  <c r="C110" i="54"/>
  <c r="C111" i="54"/>
  <c r="C112" i="54"/>
  <c r="C113" i="54"/>
  <c r="C114" i="54"/>
  <c r="C115" i="54"/>
  <c r="C116" i="54"/>
  <c r="C117" i="54"/>
  <c r="C118" i="54"/>
  <c r="C119" i="54"/>
  <c r="C120" i="54"/>
  <c r="C121" i="54"/>
  <c r="C122" i="54"/>
  <c r="C123" i="54"/>
  <c r="C124" i="54"/>
  <c r="C125" i="54"/>
  <c r="C126" i="54"/>
  <c r="C127" i="54"/>
  <c r="C128" i="54"/>
  <c r="C129" i="54"/>
  <c r="C130" i="54"/>
  <c r="C131" i="54"/>
  <c r="C132" i="54"/>
  <c r="C107" i="54"/>
  <c r="I75" i="54" l="1"/>
  <c r="E75" i="54"/>
  <c r="D75" i="54"/>
  <c r="C75" i="54"/>
  <c r="F75" i="54"/>
  <c r="G75" i="54"/>
  <c r="H75" i="54"/>
  <c r="B17" i="54"/>
  <c r="B18" i="54"/>
  <c r="C28" i="57" l="1"/>
  <c r="C29" i="57" s="1"/>
  <c r="J1" i="57"/>
  <c r="D1" i="53"/>
  <c r="H1" i="54"/>
  <c r="D2" i="40"/>
  <c r="E20" i="56"/>
  <c r="E21" i="56"/>
  <c r="E22" i="56"/>
  <c r="E23" i="56"/>
  <c r="E24" i="56"/>
  <c r="E25" i="56"/>
  <c r="E26" i="56"/>
  <c r="E27" i="56"/>
  <c r="E28" i="56"/>
  <c r="E29" i="56"/>
  <c r="E30" i="56"/>
  <c r="E31" i="56"/>
  <c r="E32" i="56"/>
  <c r="E33" i="56"/>
  <c r="E34" i="56"/>
  <c r="E35" i="56"/>
  <c r="E36" i="56"/>
  <c r="E37" i="56"/>
  <c r="E38" i="56"/>
  <c r="E39" i="56"/>
  <c r="E40" i="56"/>
  <c r="E41" i="56"/>
  <c r="E42" i="56"/>
  <c r="E43" i="56"/>
  <c r="E44" i="56"/>
  <c r="E45" i="56"/>
  <c r="E19" i="56"/>
  <c r="E46" i="56"/>
  <c r="K28" i="57"/>
  <c r="K29" i="57"/>
  <c r="K30" i="57"/>
  <c r="K27" i="57"/>
  <c r="C45" i="57"/>
  <c r="F45" i="57"/>
  <c r="C44" i="57"/>
  <c r="F44" i="57"/>
  <c r="E10" i="40"/>
  <c r="E11" i="40"/>
  <c r="E12" i="40"/>
  <c r="E13" i="40"/>
  <c r="E14" i="40"/>
  <c r="E15" i="40"/>
  <c r="E16" i="40"/>
  <c r="E17" i="40"/>
  <c r="E18" i="40"/>
  <c r="E19" i="40"/>
  <c r="E20" i="40"/>
  <c r="E21" i="40"/>
  <c r="E22" i="40"/>
  <c r="E23" i="40"/>
  <c r="E24" i="40"/>
  <c r="E25" i="40"/>
  <c r="E26" i="40"/>
  <c r="E27" i="40"/>
  <c r="E28" i="40"/>
  <c r="E29" i="40"/>
  <c r="E30" i="40"/>
  <c r="E31" i="40"/>
  <c r="E32" i="40"/>
  <c r="E33" i="40"/>
  <c r="E34" i="40"/>
  <c r="E35" i="40"/>
  <c r="E36" i="40"/>
  <c r="E37" i="40"/>
  <c r="E38" i="40"/>
  <c r="E39" i="40"/>
  <c r="E40" i="40"/>
  <c r="E41" i="40"/>
  <c r="E42" i="40"/>
  <c r="E43" i="40"/>
  <c r="E44" i="40"/>
  <c r="E45" i="40"/>
  <c r="E46" i="40"/>
  <c r="E47" i="40"/>
  <c r="E48" i="40"/>
  <c r="E49" i="40"/>
  <c r="E50" i="40"/>
  <c r="E51" i="40"/>
  <c r="E52" i="40"/>
  <c r="E53" i="40"/>
  <c r="E54" i="40"/>
  <c r="E55" i="40"/>
  <c r="E56" i="40"/>
  <c r="E57" i="40"/>
  <c r="E58" i="40"/>
  <c r="E59" i="40"/>
  <c r="E60" i="40"/>
  <c r="E61" i="40"/>
  <c r="E62" i="40"/>
  <c r="E63" i="40"/>
  <c r="E64" i="40"/>
  <c r="E65" i="40"/>
  <c r="E66" i="40"/>
  <c r="E67" i="40"/>
  <c r="E68" i="40"/>
  <c r="E69" i="40"/>
  <c r="E70" i="40"/>
  <c r="E9" i="40"/>
  <c r="E71" i="40" s="1"/>
  <c r="D71" i="40"/>
  <c r="D11" i="52"/>
  <c r="C11" i="52"/>
  <c r="D10" i="52"/>
  <c r="C10" i="52"/>
  <c r="D28" i="57"/>
  <c r="H28" i="57"/>
  <c r="D27" i="57"/>
  <c r="H27" i="57"/>
  <c r="J27" i="57" s="1"/>
  <c r="M27" i="57" s="1"/>
  <c r="D41" i="57" s="1"/>
  <c r="A2" i="57"/>
  <c r="I28" i="57"/>
  <c r="F27" i="57"/>
  <c r="G11" i="43"/>
  <c r="H11" i="43"/>
  <c r="D12" i="52"/>
  <c r="G19" i="52" s="1"/>
  <c r="G20" i="52" s="1"/>
  <c r="G13" i="43" s="1"/>
  <c r="F28" i="57"/>
  <c r="J28" i="57" s="1"/>
  <c r="M28" i="57" s="1"/>
  <c r="D42" i="57" s="1"/>
  <c r="C41" i="57"/>
  <c r="F41" i="57"/>
  <c r="D11" i="43" s="1"/>
  <c r="C42" i="57"/>
  <c r="F42" i="57"/>
  <c r="E11" i="43" s="1"/>
  <c r="C43" i="57"/>
  <c r="F43" i="57"/>
  <c r="H19" i="52"/>
  <c r="I27" i="57"/>
  <c r="F11" i="43"/>
  <c r="G2" i="56"/>
  <c r="A2" i="56"/>
  <c r="B10" i="40"/>
  <c r="B11" i="40"/>
  <c r="B12" i="40"/>
  <c r="B13" i="40"/>
  <c r="B14" i="40"/>
  <c r="B15" i="40"/>
  <c r="B16" i="40"/>
  <c r="B17" i="40"/>
  <c r="B18" i="40"/>
  <c r="B19" i="40"/>
  <c r="B20" i="40"/>
  <c r="B21" i="40"/>
  <c r="B22" i="40"/>
  <c r="B23" i="40"/>
  <c r="B24" i="40"/>
  <c r="B25" i="40"/>
  <c r="B26" i="40"/>
  <c r="B27" i="40"/>
  <c r="B28" i="40"/>
  <c r="B29" i="40"/>
  <c r="B30" i="40"/>
  <c r="B31" i="40"/>
  <c r="B32" i="40"/>
  <c r="B33" i="40"/>
  <c r="B34" i="40"/>
  <c r="B35" i="40"/>
  <c r="B36" i="40"/>
  <c r="B37" i="40"/>
  <c r="B38" i="40"/>
  <c r="B39" i="40"/>
  <c r="B40" i="40"/>
  <c r="B41" i="40"/>
  <c r="B42" i="40"/>
  <c r="B43" i="40"/>
  <c r="B44" i="40"/>
  <c r="B45" i="40"/>
  <c r="B46" i="40"/>
  <c r="B47" i="40"/>
  <c r="B48" i="40"/>
  <c r="B49" i="40"/>
  <c r="B50" i="40"/>
  <c r="B51" i="40"/>
  <c r="B52" i="40"/>
  <c r="B53" i="40"/>
  <c r="B54" i="40"/>
  <c r="B55" i="40"/>
  <c r="B56" i="40"/>
  <c r="B57" i="40"/>
  <c r="B58" i="40"/>
  <c r="B59" i="40"/>
  <c r="B60" i="40"/>
  <c r="B61" i="40"/>
  <c r="B62" i="40"/>
  <c r="B63" i="40"/>
  <c r="B64" i="40"/>
  <c r="B65" i="40"/>
  <c r="B66" i="40"/>
  <c r="B67" i="40"/>
  <c r="B68" i="40"/>
  <c r="B69" i="40"/>
  <c r="B70" i="40"/>
  <c r="B9" i="40"/>
  <c r="B43" i="54"/>
  <c r="B44" i="54"/>
  <c r="B45" i="54"/>
  <c r="B46" i="54"/>
  <c r="B47" i="54"/>
  <c r="B48" i="54"/>
  <c r="B49" i="54"/>
  <c r="B50" i="54"/>
  <c r="B51" i="54"/>
  <c r="B52" i="54"/>
  <c r="B53" i="54"/>
  <c r="B54" i="54"/>
  <c r="B55" i="54"/>
  <c r="B56" i="54"/>
  <c r="B57" i="54"/>
  <c r="B58" i="54"/>
  <c r="B59" i="54"/>
  <c r="B60" i="54"/>
  <c r="B61" i="54"/>
  <c r="B62" i="54"/>
  <c r="B63" i="54"/>
  <c r="B64" i="54"/>
  <c r="B65" i="54"/>
  <c r="B66" i="54"/>
  <c r="B67" i="54"/>
  <c r="B68" i="54"/>
  <c r="B69" i="54"/>
  <c r="B70" i="54"/>
  <c r="B71" i="54"/>
  <c r="E50" i="53"/>
  <c r="E51" i="53"/>
  <c r="E52" i="53"/>
  <c r="E53" i="53"/>
  <c r="E54" i="53"/>
  <c r="E55" i="53"/>
  <c r="E56" i="53"/>
  <c r="E57" i="53"/>
  <c r="E58" i="53"/>
  <c r="E59" i="53"/>
  <c r="E60" i="53"/>
  <c r="E61" i="53"/>
  <c r="E62" i="53"/>
  <c r="E63" i="53"/>
  <c r="E64" i="53"/>
  <c r="E65" i="53"/>
  <c r="E66" i="53"/>
  <c r="E67" i="53"/>
  <c r="E68" i="53"/>
  <c r="E69" i="53"/>
  <c r="E70" i="53"/>
  <c r="E71" i="53"/>
  <c r="B11" i="54"/>
  <c r="B12" i="54"/>
  <c r="B13" i="54"/>
  <c r="B14" i="54"/>
  <c r="B15" i="54"/>
  <c r="B16" i="54"/>
  <c r="B19" i="54"/>
  <c r="B20" i="54"/>
  <c r="B21" i="54"/>
  <c r="B22" i="54"/>
  <c r="B23" i="54"/>
  <c r="B24" i="54"/>
  <c r="B25" i="54"/>
  <c r="B26" i="54"/>
  <c r="B27" i="54"/>
  <c r="B28" i="54"/>
  <c r="B29" i="54"/>
  <c r="B30" i="54"/>
  <c r="B31" i="54"/>
  <c r="B32" i="54"/>
  <c r="B33" i="54"/>
  <c r="B34" i="54"/>
  <c r="B35" i="54"/>
  <c r="B36" i="54"/>
  <c r="B37" i="54"/>
  <c r="B38" i="54"/>
  <c r="B39" i="54"/>
  <c r="B40" i="54"/>
  <c r="B41" i="54"/>
  <c r="B42" i="54"/>
  <c r="B10" i="54"/>
  <c r="E12" i="53"/>
  <c r="E13" i="53"/>
  <c r="E14" i="53"/>
  <c r="E15" i="53"/>
  <c r="E16" i="53"/>
  <c r="E17" i="53"/>
  <c r="E18" i="53"/>
  <c r="E19" i="53"/>
  <c r="E20" i="53"/>
  <c r="E21" i="53"/>
  <c r="E22" i="53"/>
  <c r="E23" i="53"/>
  <c r="E24" i="53"/>
  <c r="E25" i="53"/>
  <c r="E26" i="53"/>
  <c r="E27" i="53"/>
  <c r="E28" i="53"/>
  <c r="E29" i="53"/>
  <c r="E30" i="53"/>
  <c r="E31" i="53"/>
  <c r="E32" i="53"/>
  <c r="E33" i="53"/>
  <c r="E34" i="53"/>
  <c r="E35" i="53"/>
  <c r="E36" i="53"/>
  <c r="E37" i="53"/>
  <c r="E38" i="53"/>
  <c r="E39" i="53"/>
  <c r="E40" i="53"/>
  <c r="E41" i="53"/>
  <c r="E42" i="53"/>
  <c r="E43" i="53"/>
  <c r="E44" i="53"/>
  <c r="E45" i="53"/>
  <c r="E46" i="53"/>
  <c r="E47" i="53"/>
  <c r="E48" i="53"/>
  <c r="E49" i="53"/>
  <c r="E72" i="53"/>
  <c r="E11" i="53"/>
  <c r="E10" i="53"/>
  <c r="I73" i="54"/>
  <c r="H73" i="54"/>
  <c r="G73" i="54"/>
  <c r="F73" i="54"/>
  <c r="E73" i="54"/>
  <c r="D73" i="54"/>
  <c r="C73" i="54"/>
  <c r="K71" i="54"/>
  <c r="L71" i="54"/>
  <c r="K70" i="54"/>
  <c r="L70" i="54"/>
  <c r="K69" i="54"/>
  <c r="L69" i="54"/>
  <c r="K68" i="54"/>
  <c r="L68" i="54"/>
  <c r="K67" i="54"/>
  <c r="L67" i="54"/>
  <c r="K66" i="54"/>
  <c r="L66" i="54"/>
  <c r="K65" i="54"/>
  <c r="L65" i="54"/>
  <c r="K64" i="54"/>
  <c r="L64" i="54"/>
  <c r="K63" i="54"/>
  <c r="L63" i="54"/>
  <c r="K62" i="54"/>
  <c r="L62" i="54"/>
  <c r="K61" i="54"/>
  <c r="L61" i="54"/>
  <c r="K60" i="54"/>
  <c r="L60" i="54"/>
  <c r="K59" i="54"/>
  <c r="L59" i="54"/>
  <c r="K58" i="54"/>
  <c r="L58" i="54"/>
  <c r="K57" i="54"/>
  <c r="L57" i="54"/>
  <c r="K56" i="54"/>
  <c r="L56" i="54"/>
  <c r="K55" i="54"/>
  <c r="L55" i="54"/>
  <c r="K54" i="54"/>
  <c r="L54" i="54"/>
  <c r="K53" i="54"/>
  <c r="L53" i="54"/>
  <c r="K52" i="54"/>
  <c r="L52" i="54"/>
  <c r="K51" i="54"/>
  <c r="L51" i="54"/>
  <c r="K50" i="54"/>
  <c r="L50" i="54"/>
  <c r="K49" i="54"/>
  <c r="L49" i="54"/>
  <c r="K48" i="54"/>
  <c r="L48" i="54"/>
  <c r="K47" i="54"/>
  <c r="L47" i="54"/>
  <c r="K46" i="54"/>
  <c r="L46" i="54"/>
  <c r="K45" i="54"/>
  <c r="L45" i="54"/>
  <c r="K44" i="54"/>
  <c r="L44" i="54"/>
  <c r="K43" i="54"/>
  <c r="L43" i="54"/>
  <c r="K42" i="54"/>
  <c r="L42" i="54"/>
  <c r="K41" i="54"/>
  <c r="L41" i="54"/>
  <c r="K40" i="54"/>
  <c r="L40" i="54" s="1"/>
  <c r="K39" i="54"/>
  <c r="L39" i="54"/>
  <c r="K38" i="54"/>
  <c r="L38" i="54" s="1"/>
  <c r="K37" i="54"/>
  <c r="L37" i="54"/>
  <c r="K36" i="54"/>
  <c r="L36" i="54" s="1"/>
  <c r="K35" i="54"/>
  <c r="L35" i="54"/>
  <c r="K34" i="54"/>
  <c r="L34" i="54" s="1"/>
  <c r="K33" i="54"/>
  <c r="L33" i="54"/>
  <c r="K32" i="54"/>
  <c r="L32" i="54" s="1"/>
  <c r="K31" i="54"/>
  <c r="L31" i="54"/>
  <c r="K30" i="54"/>
  <c r="L30" i="54" s="1"/>
  <c r="K29" i="54"/>
  <c r="L29" i="54"/>
  <c r="K28" i="54"/>
  <c r="L28" i="54" s="1"/>
  <c r="K27" i="54"/>
  <c r="L27" i="54"/>
  <c r="K26" i="54"/>
  <c r="L26" i="54" s="1"/>
  <c r="K25" i="54"/>
  <c r="L25" i="54"/>
  <c r="K24" i="54"/>
  <c r="L24" i="54" s="1"/>
  <c r="K23" i="54"/>
  <c r="L23" i="54"/>
  <c r="K22" i="54"/>
  <c r="L22" i="54"/>
  <c r="K21" i="54"/>
  <c r="L21" i="54"/>
  <c r="K20" i="54"/>
  <c r="L20" i="54" s="1"/>
  <c r="K19" i="54"/>
  <c r="L19" i="54" s="1"/>
  <c r="K18" i="54"/>
  <c r="L18" i="54"/>
  <c r="K17" i="54"/>
  <c r="L17" i="54" s="1"/>
  <c r="K16" i="54"/>
  <c r="L16" i="54"/>
  <c r="K15" i="54"/>
  <c r="L15" i="54" s="1"/>
  <c r="K14" i="54"/>
  <c r="L14" i="54"/>
  <c r="K13" i="54"/>
  <c r="L13" i="54" s="1"/>
  <c r="K12" i="54"/>
  <c r="L12" i="54"/>
  <c r="K11" i="54"/>
  <c r="L11" i="54" s="1"/>
  <c r="K10" i="54"/>
  <c r="L10" i="54"/>
  <c r="K9" i="54"/>
  <c r="L9" i="54"/>
  <c r="A2" i="54"/>
  <c r="G2" i="52"/>
  <c r="C71" i="40"/>
  <c r="A2" i="53"/>
  <c r="H20" i="52"/>
  <c r="H13" i="43" s="1"/>
  <c r="A2" i="52"/>
  <c r="A2" i="40"/>
  <c r="K73" i="54" l="1"/>
  <c r="L75" i="54"/>
  <c r="C10" i="43" s="1"/>
  <c r="C12" i="52"/>
  <c r="E19" i="52" s="1"/>
  <c r="E20" i="52" s="1"/>
  <c r="E13" i="43" s="1"/>
  <c r="E42" i="57"/>
  <c r="H42" i="57"/>
  <c r="E41" i="57"/>
  <c r="H41" i="57"/>
  <c r="I11" i="43"/>
  <c r="C30" i="57"/>
  <c r="D29" i="57"/>
  <c r="D19" i="52" l="1"/>
  <c r="D20" i="52" s="1"/>
  <c r="D13" i="43" s="1"/>
  <c r="C19" i="52"/>
  <c r="C20" i="52" s="1"/>
  <c r="C13" i="43" s="1"/>
  <c r="C14" i="43" s="1"/>
  <c r="F19" i="52"/>
  <c r="F20" i="52" s="1"/>
  <c r="F13" i="43" s="1"/>
  <c r="D12" i="43"/>
  <c r="I41" i="57"/>
  <c r="H29" i="57"/>
  <c r="F29" i="57"/>
  <c r="I29" i="57"/>
  <c r="E12" i="43"/>
  <c r="E14" i="43" s="1"/>
  <c r="I42" i="57"/>
  <c r="D30" i="57"/>
  <c r="C31" i="57"/>
  <c r="D31" i="57" s="1"/>
  <c r="I13" i="43" l="1"/>
  <c r="J29" i="57"/>
  <c r="F30" i="57"/>
  <c r="H30" i="57"/>
  <c r="D14" i="43"/>
  <c r="M29" i="57"/>
  <c r="D43" i="57" s="1"/>
  <c r="J31" i="57"/>
  <c r="H31" i="57"/>
  <c r="I31" i="57"/>
  <c r="F31" i="57"/>
  <c r="C32" i="57"/>
  <c r="K31" i="57" l="1"/>
  <c r="I30" i="57"/>
  <c r="E43" i="57"/>
  <c r="H43" i="57"/>
  <c r="M31" i="57"/>
  <c r="D45" i="57" s="1"/>
  <c r="E45" i="57" l="1"/>
  <c r="H45" i="57"/>
  <c r="F12" i="43"/>
  <c r="I43" i="57"/>
  <c r="J30" i="57"/>
  <c r="M30" i="57" s="1"/>
  <c r="D44" i="57" s="1"/>
  <c r="E44" i="57" l="1"/>
  <c r="H44" i="57"/>
  <c r="F14" i="43"/>
  <c r="I17" i="43" s="1"/>
  <c r="I45" i="57"/>
  <c r="H12" i="43"/>
  <c r="H14" i="43" s="1"/>
  <c r="G12" i="43" l="1"/>
  <c r="I44" i="57"/>
  <c r="I46" i="57" s="1"/>
  <c r="G14" i="43" l="1"/>
  <c r="I12" i="43"/>
  <c r="I14" i="43" s="1"/>
</calcChain>
</file>

<file path=xl/sharedStrings.xml><?xml version="1.0" encoding="utf-8"?>
<sst xmlns="http://schemas.openxmlformats.org/spreadsheetml/2006/main" count="220" uniqueCount="139">
  <si>
    <t>Respondent Name:</t>
  </si>
  <si>
    <t>State of Indiana</t>
  </si>
  <si>
    <t>Position</t>
  </si>
  <si>
    <t>Summary</t>
  </si>
  <si>
    <t>Year 1</t>
  </si>
  <si>
    <t>Year 2</t>
  </si>
  <si>
    <t>Total</t>
  </si>
  <si>
    <t xml:space="preserve">Component </t>
  </si>
  <si>
    <t>Enhancements</t>
  </si>
  <si>
    <t>Cost Summary</t>
  </si>
  <si>
    <t>Year 1 Annual Cost</t>
  </si>
  <si>
    <t>Year 2 Annual Cost</t>
  </si>
  <si>
    <r>
      <t>INSTRUCTIONS</t>
    </r>
    <r>
      <rPr>
        <b/>
        <sz val="10"/>
        <rFont val="Arial"/>
        <family val="2"/>
      </rPr>
      <t xml:space="preserve">: </t>
    </r>
    <r>
      <rPr>
        <sz val="10"/>
        <rFont val="Arial"/>
        <family val="2"/>
      </rPr>
      <t xml:space="preserve">The following will be used to assign cost points. Other than entering your firm’s name at the top of the page, there is no response necessary on this worksheet. 
</t>
    </r>
    <r>
      <rPr>
        <b/>
        <sz val="10"/>
        <rFont val="Arial"/>
        <family val="2"/>
      </rPr>
      <t/>
    </r>
  </si>
  <si>
    <t>Attachment D - Cost Proposal</t>
  </si>
  <si>
    <t>Year 5 (Optional)</t>
  </si>
  <si>
    <t>Year 6 (Optional)</t>
  </si>
  <si>
    <t>Total 6 Year Cost</t>
  </si>
  <si>
    <t>Blended Rate (for evaluation purposes)</t>
  </si>
  <si>
    <t>Total Enhancement Costs</t>
  </si>
  <si>
    <t>Enhancements Costs</t>
  </si>
  <si>
    <t xml:space="preserve">Year 5 Annual Cost (Optional) </t>
  </si>
  <si>
    <t>Year 6 Annual Cost (Optional)</t>
  </si>
  <si>
    <t>Staff Rates</t>
  </si>
  <si>
    <t>TOTAL</t>
  </si>
  <si>
    <t>Design, Development, and Implementation Costs</t>
  </si>
  <si>
    <t>Position (auto-populated from Staff sheet)</t>
  </si>
  <si>
    <t>Total Hours</t>
  </si>
  <si>
    <t>Example: Analyst</t>
  </si>
  <si>
    <t>1:
Planning and Requirements Validation</t>
  </si>
  <si>
    <t>2:
Design</t>
  </si>
  <si>
    <t>3:
Development</t>
  </si>
  <si>
    <t>4:
Data Conversion and Migration</t>
  </si>
  <si>
    <t>5:
Testing</t>
  </si>
  <si>
    <t>(Respondent to fill in)</t>
  </si>
  <si>
    <t>Project Manager (Key Personnel)</t>
  </si>
  <si>
    <t>Operations Manager (Key Personnel)</t>
  </si>
  <si>
    <t>Lead Architect (Key Personnel)</t>
  </si>
  <si>
    <t>Implementation Lead (Key Personnel)</t>
  </si>
  <si>
    <t>Database Administrator (Key Personnel)</t>
  </si>
  <si>
    <t>Training Lead (Key Personnel)</t>
  </si>
  <si>
    <t>Testing Lead (Key Personnel)</t>
  </si>
  <si>
    <t>Rate Increase %</t>
  </si>
  <si>
    <t>Hourly Rate (Initial Term)</t>
  </si>
  <si>
    <t>Hourly Rate 
(Optional Years)</t>
  </si>
  <si>
    <t>Contract Year 2</t>
  </si>
  <si>
    <t>Contract Year 3</t>
  </si>
  <si>
    <t>Contract Year 4</t>
  </si>
  <si>
    <t>Contract Year 5</t>
  </si>
  <si>
    <t>Contract Year 6</t>
  </si>
  <si>
    <t>Operations Staff Hours</t>
  </si>
  <si>
    <t>Monthly Hours per Position for System M&amp;O and CRO Operations</t>
  </si>
  <si>
    <t>Operations Costs</t>
  </si>
  <si>
    <t>Monthly Funds Paid Out</t>
  </si>
  <si>
    <t>Monthly Recoupment</t>
  </si>
  <si>
    <t>Total Monthly Operations Fees</t>
  </si>
  <si>
    <t>Average Key Personnel Rate</t>
  </si>
  <si>
    <t>Average Non-Key Personnel Rate</t>
  </si>
  <si>
    <t>Year 3</t>
  </si>
  <si>
    <t>Year 4</t>
  </si>
  <si>
    <t>Weighting for Blended Rate Calculation</t>
  </si>
  <si>
    <t>Monthly Hours per Position for System M&amp;O</t>
  </si>
  <si>
    <t>Monthly Hours per Position for CRO Operations</t>
  </si>
  <si>
    <r>
      <rPr>
        <b/>
        <u/>
        <sz val="10"/>
        <rFont val="Arial"/>
        <family val="2"/>
      </rPr>
      <t>INSTRUCTIONS</t>
    </r>
    <r>
      <rPr>
        <b/>
        <sz val="10"/>
        <rFont val="Arial"/>
        <family val="2"/>
      </rPr>
      <t xml:space="preserve">: </t>
    </r>
    <r>
      <rPr>
        <sz val="10"/>
        <rFont val="Arial"/>
        <family val="2"/>
      </rPr>
      <t>Please fill in only the cells shaded yellow. Blue cells will populate automatically. Enter the proposed number of hours by position per month for System M&amp;O and CRO Operations responsibilities)</t>
    </r>
  </si>
  <si>
    <t>Monthly Flat Fee - Initial Term ($)</t>
  </si>
  <si>
    <t>Monthly Flat Fee - Optional Years ($)</t>
  </si>
  <si>
    <t>DDI (assumes completion in Year 1)</t>
  </si>
  <si>
    <t>Operations Flat Fee</t>
  </si>
  <si>
    <t>Operations Incentive Fee</t>
  </si>
  <si>
    <t>Total Annual Operations Fees</t>
  </si>
  <si>
    <t>Year 3 Annual Cost</t>
  </si>
  <si>
    <t>Year 4 Annual Cost</t>
  </si>
  <si>
    <t>First Steps Early Intervention System and CRO Operations RFP</t>
  </si>
  <si>
    <t>Recoupment Percentage (%) assumption</t>
  </si>
  <si>
    <t>Calculation of Estimated Monthly Recoupment</t>
  </si>
  <si>
    <t>Incentive Fee (%)</t>
  </si>
  <si>
    <t>Recoupment Amount (0%-25% of claims)</t>
  </si>
  <si>
    <t>Recoupment Amount (&gt;25%, &lt;= 40% of claims)</t>
  </si>
  <si>
    <t>Recoupment Amount (&gt;40%, &lt;= 55% of claims)</t>
  </si>
  <si>
    <t>Recoupment Amount (&gt; 55% of claims)</t>
  </si>
  <si>
    <t>Calculation of Recoupment Amounts for Incentive Fees</t>
  </si>
  <si>
    <t>Monthly Incentive Fees</t>
  </si>
  <si>
    <t>Monthly Flat Fees</t>
  </si>
  <si>
    <t>Annual Flat Fees</t>
  </si>
  <si>
    <t>Annual Incentive Fees</t>
  </si>
  <si>
    <t>(Charged to the State, regardless of recoupment results)</t>
  </si>
  <si>
    <t>Incentive-Based Fee %, By Recoupment Amount Band</t>
  </si>
  <si>
    <t>Recoupment Amount Band Range</t>
  </si>
  <si>
    <t>Over 55.0001%</t>
  </si>
  <si>
    <t>0%   to</t>
  </si>
  <si>
    <t>40.0001%   to</t>
  </si>
  <si>
    <t>Section 1. Respondent Inputs</t>
  </si>
  <si>
    <t>Section 2. Scenario-Based Incentive Fees Projection (for Evaluation Purposes)</t>
  </si>
  <si>
    <t>Section 1. Blended Rate Calculation (for Evaluation Purposes)</t>
  </si>
  <si>
    <t>Section 2. Enhancement Costs Projection (for Evaluation Purposes)</t>
  </si>
  <si>
    <t>The calculation is for evaluation purposes only. Actual annual growth, operations start date, and funds paid out will be based on what occurs during the Contract Term. The scenario assumes Operations beginning at the start of Contract Year 2.</t>
  </si>
  <si>
    <t>Section 3. Scenario-Based Operations Fees Projection (for Evaluation Purposes)</t>
  </si>
  <si>
    <t>The table below contains the projections of the total Operations Fees over the Contract term with all optional years included. The calculation is for evaluation purposes only.</t>
  </si>
  <si>
    <r>
      <rPr>
        <b/>
        <u/>
        <sz val="10"/>
        <rFont val="Arial"/>
        <family val="2"/>
      </rPr>
      <t>INSTRUCTIONS</t>
    </r>
    <r>
      <rPr>
        <b/>
        <sz val="10"/>
        <rFont val="Arial"/>
        <family val="2"/>
      </rPr>
      <t xml:space="preserve">: </t>
    </r>
    <r>
      <rPr>
        <b/>
        <sz val="10"/>
        <color rgb="FFFF0000"/>
        <rFont val="Arial"/>
        <family val="2"/>
      </rPr>
      <t xml:space="preserve">Respondents do not need to enter any information on this sheet. </t>
    </r>
    <r>
      <rPr>
        <sz val="10"/>
        <rFont val="Arial"/>
        <family val="2"/>
      </rPr>
      <t>For evaluation purposes, the hourly blended rate will be calculated based on the proposed rates for all the positions listed in the RFP. These blended rates will be multiplied by the State's estimated pool of hours by year to calculate the total estimated enhancement costs per year.</t>
    </r>
    <r>
      <rPr>
        <b/>
        <sz val="10"/>
        <rFont val="Arial"/>
        <family val="2"/>
      </rPr>
      <t xml:space="preserve">
</t>
    </r>
    <r>
      <rPr>
        <sz val="10"/>
        <rFont val="Arial"/>
        <family val="2"/>
      </rPr>
      <t xml:space="preserve">
The invoiced amounts will reflect actual hours. Each individual's invoiced hours shall not exceed 45 hours a week, regardless of the number of hours worked to meet service levels and complete deliverables on time.</t>
    </r>
  </si>
  <si>
    <t xml:space="preserve">TOTAL BID AMOUNT (4 Year Total - use this total for Attachment A and A1) </t>
  </si>
  <si>
    <t>State Hosting Option</t>
  </si>
  <si>
    <t>Blended Rate for Enhancements (for Evaluation Purposes)</t>
  </si>
  <si>
    <t xml:space="preserve">Fill in the yellow shaded cells. If the Respondent does not wish to propose an incentive-based fee model, enter 0% in the incentive boxes. </t>
  </si>
  <si>
    <t xml:space="preserve">The table below contains the scenario-based projections of the monthly recoupment amounts and the bands within which the recoupment fees fall, for the purposes of calculating the Incentive Fees over the Contract term with all optional years included. </t>
  </si>
  <si>
    <r>
      <t xml:space="preserve">Instructions: </t>
    </r>
    <r>
      <rPr>
        <sz val="10"/>
        <rFont val="Arial"/>
        <family val="2"/>
      </rPr>
      <t>Fill in the yellow-shaded cells to reflect staff rates.  Blue cells will populate automatically.  For each staff position included in the Respondent's staffing plan for executing all components of the RFP scope, enter the position as a separate line. Provide the hourly rate for each position, inclusive of administrative overhead and any anticipated travel costs, for the initial contract term and the optional contract extension years.</t>
    </r>
  </si>
  <si>
    <t>Monthly Operations Flat Fees (System M&amp;O and CRO Operations)</t>
  </si>
  <si>
    <t>Item Description/SKU</t>
  </si>
  <si>
    <t>Units</t>
  </si>
  <si>
    <t>Hardware and Software Purchase Information and Pricing</t>
  </si>
  <si>
    <t>Monthly Pricing Impact</t>
  </si>
  <si>
    <r>
      <rPr>
        <b/>
        <u/>
        <sz val="10"/>
        <rFont val="Arial"/>
        <family val="2"/>
      </rPr>
      <t>INSTRUCTIONS</t>
    </r>
    <r>
      <rPr>
        <b/>
        <sz val="10"/>
        <rFont val="Arial"/>
        <family val="2"/>
      </rPr>
      <t xml:space="preserve">: </t>
    </r>
    <r>
      <rPr>
        <sz val="10"/>
        <rFont val="Arial"/>
        <family val="2"/>
      </rPr>
      <t>The Respondent's Contractor-hosted model shall be priced out in the Operations Hours and Operations Fees tabs of this cost proposal. The State is open to considering a State-hosted option as well (but not in place of a Contractor-hosted option). If the Respondent wishes to propose a State-hosted option for consideration, please complete this tab. If the Respondent does not wish to propose a State-hosted option, leave this tab blank.</t>
    </r>
  </si>
  <si>
    <t>Unit Purchase Price</t>
  </si>
  <si>
    <t>Total Purchase Price</t>
  </si>
  <si>
    <r>
      <rPr>
        <u/>
        <sz val="10"/>
        <rFont val="Arial"/>
        <family val="2"/>
      </rPr>
      <t>INSTRUCTIONS</t>
    </r>
    <r>
      <rPr>
        <sz val="10"/>
        <rFont val="Arial"/>
        <family val="2"/>
      </rPr>
      <t xml:space="preserve">: Please fill in only the cells shaded yellow. Blue cells will populate automatically. </t>
    </r>
  </si>
  <si>
    <t xml:space="preserve">Enter the details for the hardware and software needed for the State-hosted option, without any Respondent markups over the purchase price. Note the State will own all hardware and software </t>
  </si>
  <si>
    <t>Hours per Position per Phase</t>
  </si>
  <si>
    <t>Total Cost for All DDI Phases</t>
  </si>
  <si>
    <r>
      <rPr>
        <b/>
        <u/>
        <sz val="10"/>
        <rFont val="Arial"/>
        <family val="2"/>
      </rPr>
      <t>INSTRUCTIONS</t>
    </r>
    <r>
      <rPr>
        <b/>
        <sz val="10"/>
        <rFont val="Arial"/>
        <family val="2"/>
      </rPr>
      <t xml:space="preserve">: </t>
    </r>
    <r>
      <rPr>
        <sz val="10"/>
        <rFont val="Arial"/>
        <family val="2"/>
      </rPr>
      <t>Please fill in only the cells shaded yellow. Blue cells will populate automatically. Enter the estimated staff hours by position for each Design, Development, and Implementation (DDI) Phase. The positions will be filled in automatically from the positions in the Staff Rates tab.</t>
    </r>
  </si>
  <si>
    <t>* The Annual Funds Paid Out is dependent not only on the children served but also the provider network capacity. The State has provided a sample percentage growth based on children served. This is not a guarantee of actual future Annual Funds Paid Out.</t>
  </si>
  <si>
    <t>Provide the positive or negative change to the monthly flat Operations Fee (provided by the Respondent in Tab 6) if the State were to select the State-hosted option.</t>
  </si>
  <si>
    <t xml:space="preserve">licenses. There is no obligation for the State to purchase any of the listed hardware and software. The State may use another source for the hardware and software. If it turns out only a portion </t>
  </si>
  <si>
    <t>of any hardware and software is needed, the Respondent's unit costs to the State shall not change.</t>
  </si>
  <si>
    <t>State Hosted Option: Monthly Pricing Impact</t>
  </si>
  <si>
    <t>6:
Pilot Implementa-tion (Optional)</t>
  </si>
  <si>
    <t>7:
Statewide Implementa-tion</t>
  </si>
  <si>
    <t>(Responses Due on February 12, 2019)</t>
  </si>
  <si>
    <t>30.0001%   to</t>
  </si>
  <si>
    <t>Annual Funds Paid Out (assumes 3% annual growth)*</t>
  </si>
  <si>
    <t>State of Indiana, RFP 19-054</t>
  </si>
  <si>
    <t>RFP 19-054</t>
  </si>
  <si>
    <t>Total Fixed Fee per Phase</t>
  </si>
  <si>
    <t>Phase 1</t>
  </si>
  <si>
    <t>Phase 2</t>
  </si>
  <si>
    <t>Phase 3</t>
  </si>
  <si>
    <t>Phase 4</t>
  </si>
  <si>
    <t>Phase 5</t>
  </si>
  <si>
    <t>Phase 6</t>
  </si>
  <si>
    <t>Phase 7</t>
  </si>
  <si>
    <t>Total Hours per Phase</t>
  </si>
  <si>
    <t>Estimated Enhancement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</si>
</sst>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164" formatCode="_(&quot;$&quot;* #,##0_);_(&quot;$&quot;* \(#,##0\);_(&quot;$&quot;* &quot;-&quot;??_);_(@_)"/>
    <numFmt numFmtId="165" formatCode="[$-409]mmmm\ d\,\ yyyy;@"/>
    <numFmt numFmtId="166" formatCode="#,##0\ ;\(#,##0\);\-\ \ \ \ \ "/>
    <numFmt numFmtId="167" formatCode="#,##0\ ;\(#,##0\);\–\ \ \ \ \ "/>
    <numFmt numFmtId="168" formatCode="0.0000_);\-0.0000\);;@"/>
    <numFmt numFmtId="169" formatCode="#,##0_);\-#,##0\);;@"/>
    <numFmt numFmtId="170" formatCode="#,##0\ \ \ ;[Red]\(#,##0\)\ \ ;\—\ \ \ \ "/>
    <numFmt numFmtId="171" formatCode="&quot;$&quot;#,##0.00"/>
    <numFmt numFmtId="172" formatCode="0.0000%"/>
  </numFmts>
  <fonts count="51"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b/>
      <sz val="14"/>
      <name val="Arial"/>
      <family val="2"/>
    </font>
    <font>
      <sz val="10"/>
      <name val="Arial"/>
      <family val="2"/>
    </font>
    <font>
      <sz val="8"/>
      <name val="Arial"/>
      <family val="2"/>
    </font>
    <font>
      <sz val="14"/>
      <name val="Arial"/>
      <family val="2"/>
    </font>
    <font>
      <b/>
      <sz val="12"/>
      <name val="Arial"/>
      <family val="2"/>
    </font>
    <font>
      <b/>
      <sz val="11"/>
      <name val="Arial"/>
      <family val="2"/>
    </font>
    <font>
      <sz val="10"/>
      <name val="Arial"/>
      <family val="2"/>
    </font>
    <font>
      <u/>
      <sz val="10"/>
      <color indexed="12"/>
      <name val="Arial"/>
      <family val="2"/>
    </font>
    <font>
      <sz val="10"/>
      <color indexed="8"/>
      <name val="Arial"/>
      <family val="2"/>
    </font>
    <font>
      <sz val="11"/>
      <name val="Times New Roman"/>
      <family val="1"/>
    </font>
    <font>
      <sz val="11"/>
      <name val="Tms Rmn"/>
    </font>
    <font>
      <sz val="8"/>
      <name val="Helv"/>
    </font>
    <font>
      <b/>
      <sz val="8"/>
      <name val="Arial"/>
      <family val="2"/>
    </font>
    <font>
      <b/>
      <i/>
      <sz val="16"/>
      <name val="Helv"/>
    </font>
    <font>
      <sz val="12"/>
      <name val="Helv"/>
    </font>
    <font>
      <b/>
      <sz val="10"/>
      <name val="Times New Roman"/>
      <family val="1"/>
    </font>
    <font>
      <sz val="10"/>
      <name val="Times New Roman"/>
      <family val="1"/>
    </font>
    <font>
      <sz val="10"/>
      <name val="MS Sans Serif"/>
      <family val="2"/>
    </font>
    <font>
      <b/>
      <sz val="10"/>
      <name val="MS Sans Serif"/>
      <family val="2"/>
    </font>
    <font>
      <b/>
      <sz val="10"/>
      <color indexed="8"/>
      <name val="Book Antiqua"/>
      <family val="1"/>
    </font>
    <font>
      <b/>
      <sz val="10"/>
      <color indexed="8"/>
      <name val="Arial"/>
      <family val="2"/>
    </font>
    <font>
      <b/>
      <i/>
      <sz val="10"/>
      <color indexed="8"/>
      <name val="Arial"/>
      <family val="2"/>
    </font>
    <font>
      <b/>
      <u/>
      <sz val="10"/>
      <name val="Arial"/>
      <family val="2"/>
    </font>
    <font>
      <u/>
      <sz val="10"/>
      <color theme="10"/>
      <name val="Arial"/>
      <family val="2"/>
    </font>
    <font>
      <u/>
      <sz val="10"/>
      <color theme="11"/>
      <name val="Arial"/>
      <family val="2"/>
    </font>
    <font>
      <sz val="10"/>
      <name val="Arial"/>
      <family val="2"/>
    </font>
    <font>
      <b/>
      <sz val="16"/>
      <name val="Arial"/>
      <family val="2"/>
    </font>
    <font>
      <b/>
      <sz val="20"/>
      <name val="Arial"/>
      <family val="2"/>
    </font>
    <font>
      <b/>
      <sz val="15"/>
      <name val="Arial"/>
      <family val="2"/>
    </font>
    <font>
      <b/>
      <sz val="14"/>
      <color rgb="FFFF0000"/>
      <name val="Arial"/>
      <family val="2"/>
    </font>
    <font>
      <b/>
      <sz val="10"/>
      <name val="Arial"/>
      <family val="2"/>
    </font>
    <font>
      <sz val="16"/>
      <name val="Arial"/>
      <family val="2"/>
    </font>
    <font>
      <sz val="10"/>
      <name val="Arial"/>
      <family val="2"/>
    </font>
    <font>
      <i/>
      <sz val="9"/>
      <name val="Arial"/>
      <family val="2"/>
    </font>
    <font>
      <u/>
      <sz val="10"/>
      <name val="Arial"/>
      <family val="2"/>
    </font>
    <font>
      <sz val="10"/>
      <name val="Arial"/>
      <family val="2"/>
    </font>
    <font>
      <b/>
      <sz val="11"/>
      <color theme="1"/>
      <name val="Calibri"/>
      <family val="2"/>
      <scheme val="minor"/>
    </font>
    <font>
      <b/>
      <sz val="11"/>
      <name val="Calibri"/>
      <family val="2"/>
      <scheme val="minor"/>
    </font>
    <font>
      <sz val="12"/>
      <color theme="4"/>
      <name val="Calibri"/>
      <family val="2"/>
      <scheme val="minor"/>
    </font>
    <font>
      <b/>
      <sz val="14"/>
      <name val="Calibri"/>
      <family val="2"/>
      <scheme val="minor"/>
    </font>
    <font>
      <i/>
      <sz val="10"/>
      <name val="Arial"/>
      <family val="2"/>
    </font>
    <font>
      <i/>
      <sz val="11"/>
      <color theme="1"/>
      <name val="Arial"/>
      <family val="2"/>
    </font>
    <font>
      <b/>
      <sz val="11"/>
      <color theme="1"/>
      <name val="Arial"/>
      <family val="2"/>
    </font>
    <font>
      <i/>
      <sz val="11"/>
      <name val="Arial"/>
      <family val="2"/>
    </font>
    <font>
      <b/>
      <sz val="10"/>
      <color rgb="FFFF0000"/>
      <name val="Arial"/>
      <family val="2"/>
    </font>
    <font>
      <sz val="11"/>
      <name val="Arial"/>
      <family val="2"/>
    </font>
  </fonts>
  <fills count="26">
    <fill>
      <patternFill patternType="none"/>
    </fill>
    <fill>
      <patternFill patternType="gray125"/>
    </fill>
    <fill>
      <patternFill patternType="solid">
        <fgColor indexed="27"/>
      </patternFill>
    </fill>
    <fill>
      <patternFill patternType="solid">
        <fgColor indexed="22"/>
      </patternFill>
    </fill>
    <fill>
      <patternFill patternType="solid">
        <fgColor indexed="45"/>
      </patternFill>
    </fill>
    <fill>
      <patternFill patternType="lightGray"/>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solid">
        <fgColor indexed="42"/>
        <bgColor indexed="64"/>
      </patternFill>
    </fill>
    <fill>
      <patternFill patternType="solid">
        <fgColor indexed="41"/>
        <bgColor indexed="64"/>
      </patternFill>
    </fill>
    <fill>
      <patternFill patternType="solid">
        <fgColor indexed="44"/>
        <bgColor indexed="64"/>
      </patternFill>
    </fill>
    <fill>
      <patternFill patternType="mediumGray">
        <fgColor indexed="22"/>
      </patternFill>
    </fill>
    <fill>
      <patternFill patternType="solid">
        <fgColor indexed="52"/>
      </patternFill>
    </fill>
    <fill>
      <patternFill patternType="solid">
        <fgColor indexed="23"/>
      </patternFill>
    </fill>
    <fill>
      <patternFill patternType="solid">
        <fgColor rgb="FFFFFF99"/>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indexed="43"/>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26">
    <border>
      <left/>
      <right/>
      <top/>
      <bottom/>
      <diagonal/>
    </border>
    <border>
      <left/>
      <right/>
      <top/>
      <bottom style="medium">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medium">
        <color indexed="45"/>
      </bottom>
      <diagonal/>
    </border>
    <border>
      <left style="thin">
        <color auto="1"/>
      </left>
      <right style="thin">
        <color auto="1"/>
      </right>
      <top/>
      <bottom/>
      <diagonal/>
    </border>
    <border>
      <left/>
      <right/>
      <top/>
      <bottom style="thin">
        <color indexed="45"/>
      </bottom>
      <diagonal/>
    </border>
    <border>
      <left/>
      <right/>
      <top style="medium">
        <color indexed="45"/>
      </top>
      <bottom/>
      <diagonal/>
    </border>
    <border>
      <left/>
      <right/>
      <top/>
      <bottom style="double">
        <color indexed="45"/>
      </bottom>
      <diagonal/>
    </border>
    <border>
      <left style="thin">
        <color auto="1"/>
      </left>
      <right style="thin">
        <color auto="1"/>
      </right>
      <top style="thin">
        <color indexed="64"/>
      </top>
      <bottom style="double">
        <color indexed="64"/>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auto="1"/>
      </left>
      <right/>
      <top style="thin">
        <color auto="1"/>
      </top>
      <bottom style="thin">
        <color auto="1"/>
      </bottom>
      <diagonal/>
    </border>
    <border>
      <left style="thin">
        <color indexed="64"/>
      </left>
      <right/>
      <top/>
      <bottom/>
      <diagonal/>
    </border>
  </borders>
  <cellStyleXfs count="111">
    <xf numFmtId="0" fontId="0" fillId="0" borderId="0"/>
    <xf numFmtId="166" fontId="14" fillId="0" borderId="1" applyNumberFormat="0" applyFill="0" applyAlignment="0" applyProtection="0">
      <alignment horizontal="center"/>
    </xf>
    <xf numFmtId="167" fontId="14" fillId="0" borderId="2" applyFill="0" applyAlignment="0" applyProtection="0">
      <alignment horizont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39" fontId="6" fillId="0" borderId="0" applyFont="0" applyFill="0" applyBorder="0" applyAlignment="0" applyProtection="0"/>
    <xf numFmtId="44" fontId="3"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14" fontId="16" fillId="5" borderId="0" applyFill="0" applyBorder="0" applyProtection="0">
      <alignment horizontal="right"/>
    </xf>
    <xf numFmtId="168" fontId="17" fillId="6" borderId="0" applyFont="0" applyFill="0" applyBorder="0" applyAlignment="0" applyProtection="0">
      <alignment vertical="center"/>
    </xf>
    <xf numFmtId="169" fontId="17" fillId="6" borderId="0" applyFont="0" applyFill="0" applyBorder="0" applyAlignment="0" applyProtection="0">
      <alignment vertical="center"/>
    </xf>
    <xf numFmtId="39" fontId="17" fillId="7" borderId="0" applyFont="0" applyFill="0" applyBorder="0" applyAlignment="0" applyProtection="0">
      <alignment vertical="center"/>
    </xf>
    <xf numFmtId="38" fontId="7" fillId="6" borderId="0" applyNumberFormat="0" applyBorder="0" applyAlignment="0" applyProtection="0"/>
    <xf numFmtId="0" fontId="12" fillId="0" borderId="0" applyNumberFormat="0" applyFill="0" applyBorder="0" applyAlignment="0" applyProtection="0">
      <alignment vertical="top"/>
      <protection locked="0"/>
    </xf>
    <xf numFmtId="10" fontId="7" fillId="8" borderId="3" applyNumberFormat="0" applyBorder="0" applyAlignment="0" applyProtection="0"/>
    <xf numFmtId="0" fontId="14" fillId="0" borderId="0" applyNumberFormat="0" applyFill="0" applyAlignment="0" applyProtection="0"/>
    <xf numFmtId="0" fontId="18" fillId="0" borderId="0"/>
    <xf numFmtId="0" fontId="19" fillId="0" borderId="0"/>
    <xf numFmtId="0" fontId="19" fillId="0" borderId="0"/>
    <xf numFmtId="0" fontId="19" fillId="0" borderId="0"/>
    <xf numFmtId="0" fontId="19" fillId="0" borderId="0"/>
    <xf numFmtId="0" fontId="6" fillId="0" borderId="0"/>
    <xf numFmtId="0" fontId="7" fillId="0" borderId="0"/>
    <xf numFmtId="170" fontId="14" fillId="0" borderId="0" applyFill="0" applyBorder="0" applyAlignment="0" applyProtection="0"/>
    <xf numFmtId="0" fontId="20" fillId="0" borderId="4" applyNumberFormat="0" applyAlignment="0" applyProtection="0"/>
    <xf numFmtId="0" fontId="21" fillId="9" borderId="0" applyNumberFormat="0" applyFont="0" applyBorder="0" applyAlignment="0" applyProtection="0"/>
    <xf numFmtId="0" fontId="7" fillId="10" borderId="5" applyNumberFormat="0" applyFont="0" applyBorder="0" applyAlignment="0" applyProtection="0">
      <alignment horizontal="center"/>
    </xf>
    <xf numFmtId="0" fontId="7" fillId="11" borderId="5" applyNumberFormat="0" applyFont="0" applyBorder="0" applyAlignment="0" applyProtection="0">
      <alignment horizontal="center"/>
    </xf>
    <xf numFmtId="0" fontId="21" fillId="0" borderId="6" applyNumberFormat="0" applyAlignment="0" applyProtection="0"/>
    <xf numFmtId="0" fontId="21" fillId="0" borderId="7" applyNumberFormat="0" applyAlignment="0" applyProtection="0"/>
    <xf numFmtId="0" fontId="20" fillId="0" borderId="8" applyNumberFormat="0" applyAlignment="0" applyProtection="0"/>
    <xf numFmtId="10" fontId="6" fillId="0" borderId="0" applyFont="0" applyFill="0" applyBorder="0" applyAlignment="0" applyProtection="0"/>
    <xf numFmtId="9" fontId="11" fillId="0" borderId="0" applyFont="0" applyFill="0" applyBorder="0" applyAlignment="0" applyProtection="0"/>
    <xf numFmtId="9" fontId="6" fillId="0" borderId="0" applyFont="0" applyFill="0" applyBorder="0" applyAlignment="0" applyProtection="0"/>
    <xf numFmtId="0" fontId="22" fillId="0" borderId="0" applyNumberFormat="0" applyFont="0" applyFill="0" applyBorder="0" applyAlignment="0" applyProtection="0">
      <alignment horizontal="left"/>
    </xf>
    <xf numFmtId="15" fontId="22" fillId="0" borderId="0" applyFont="0" applyFill="0" applyBorder="0" applyAlignment="0" applyProtection="0"/>
    <xf numFmtId="4" fontId="22" fillId="0" borderId="0" applyFont="0" applyFill="0" applyBorder="0" applyAlignment="0" applyProtection="0"/>
    <xf numFmtId="0" fontId="23" fillId="0" borderId="1">
      <alignment horizontal="center"/>
    </xf>
    <xf numFmtId="3" fontId="22" fillId="0" borderId="0" applyFont="0" applyFill="0" applyBorder="0" applyAlignment="0" applyProtection="0"/>
    <xf numFmtId="0" fontId="22" fillId="12" borderId="0" applyNumberFormat="0" applyFont="0" applyBorder="0" applyAlignment="0" applyProtection="0"/>
    <xf numFmtId="0" fontId="14" fillId="0" borderId="2" applyNumberFormat="0" applyFill="0" applyAlignment="0" applyProtection="0"/>
    <xf numFmtId="0" fontId="13" fillId="0" borderId="0" applyNumberFormat="0" applyBorder="0" applyAlignment="0"/>
    <xf numFmtId="0" fontId="24" fillId="13" borderId="0" applyNumberFormat="0" applyBorder="0" applyAlignment="0"/>
    <xf numFmtId="0" fontId="24" fillId="4" borderId="0" applyNumberFormat="0" applyBorder="0" applyAlignment="0"/>
    <xf numFmtId="0" fontId="24" fillId="13" borderId="0" applyNumberFormat="0" applyBorder="0" applyAlignment="0"/>
    <xf numFmtId="0" fontId="25" fillId="0" borderId="0" applyNumberFormat="0" applyBorder="0" applyAlignment="0"/>
    <xf numFmtId="0" fontId="26" fillId="3" borderId="0" applyNumberFormat="0" applyBorder="0" applyAlignment="0"/>
    <xf numFmtId="0" fontId="26" fillId="3" borderId="0" applyNumberFormat="0" applyBorder="0" applyAlignment="0"/>
    <xf numFmtId="0" fontId="13" fillId="0" borderId="0" applyNumberFormat="0" applyBorder="0" applyAlignment="0"/>
    <xf numFmtId="0" fontId="24" fillId="2" borderId="0" applyNumberFormat="0" applyBorder="0" applyAlignment="0"/>
    <xf numFmtId="0" fontId="24" fillId="14" borderId="0" applyNumberFormat="0" applyBorder="0" applyAlignment="0"/>
    <xf numFmtId="0" fontId="24" fillId="4" borderId="0" applyNumberFormat="0" applyBorder="0" applyAlignment="0"/>
    <xf numFmtId="0" fontId="24" fillId="13" borderId="0" applyNumberFormat="0" applyBorder="0" applyAlignment="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 fillId="0" borderId="0"/>
    <xf numFmtId="0" fontId="3" fillId="0" borderId="0"/>
    <xf numFmtId="44" fontId="3" fillId="0" borderId="0" applyFont="0" applyFill="0" applyBorder="0" applyAlignment="0" applyProtection="0"/>
    <xf numFmtId="9" fontId="40"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3" fillId="0" borderId="0"/>
    <xf numFmtId="39" fontId="3" fillId="0" borderId="0" applyFont="0" applyFill="0" applyBorder="0" applyAlignment="0" applyProtection="0"/>
    <xf numFmtId="44" fontId="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1" fillId="0" borderId="0"/>
  </cellStyleXfs>
  <cellXfs count="220">
    <xf numFmtId="0" fontId="0" fillId="0" borderId="0" xfId="0"/>
    <xf numFmtId="0" fontId="3" fillId="7" borderId="0" xfId="29" applyFont="1" applyFill="1" applyProtection="1"/>
    <xf numFmtId="0" fontId="9" fillId="7" borderId="0" xfId="0" applyFont="1" applyFill="1" applyAlignment="1" applyProtection="1">
      <alignment horizontal="left"/>
    </xf>
    <xf numFmtId="0" fontId="0" fillId="7" borderId="0" xfId="0" applyFill="1" applyProtection="1"/>
    <xf numFmtId="0" fontId="4" fillId="7" borderId="0" xfId="0" applyFont="1" applyFill="1" applyAlignment="1" applyProtection="1">
      <alignment horizontal="right"/>
    </xf>
    <xf numFmtId="0" fontId="10" fillId="7" borderId="0" xfId="0" applyFont="1" applyFill="1" applyAlignment="1" applyProtection="1">
      <alignment horizontal="left"/>
    </xf>
    <xf numFmtId="0" fontId="5" fillId="7" borderId="0" xfId="0" applyFont="1" applyFill="1" applyProtection="1"/>
    <xf numFmtId="0" fontId="5" fillId="7" borderId="0" xfId="0" applyFont="1" applyFill="1" applyBorder="1" applyProtection="1"/>
    <xf numFmtId="0" fontId="3" fillId="0" borderId="0" xfId="0" applyNumberFormat="1" applyFont="1" applyBorder="1" applyProtection="1"/>
    <xf numFmtId="0" fontId="3" fillId="7" borderId="0" xfId="0" applyFont="1" applyFill="1" applyBorder="1" applyAlignment="1" applyProtection="1">
      <alignment horizontal="center" wrapText="1"/>
    </xf>
    <xf numFmtId="0" fontId="3" fillId="7" borderId="0" xfId="0" applyFont="1" applyFill="1" applyBorder="1" applyProtection="1"/>
    <xf numFmtId="0" fontId="3" fillId="7" borderId="0" xfId="29" applyFont="1" applyFill="1" applyBorder="1" applyProtection="1"/>
    <xf numFmtId="0" fontId="27" fillId="7" borderId="0" xfId="0" applyFont="1" applyFill="1" applyBorder="1" applyAlignment="1" applyProtection="1">
      <alignment vertical="top" wrapText="1"/>
    </xf>
    <xf numFmtId="0" fontId="0" fillId="7" borderId="0" xfId="0" applyFill="1" applyBorder="1" applyProtection="1"/>
    <xf numFmtId="0" fontId="6" fillId="7" borderId="0" xfId="0" applyFont="1" applyFill="1" applyProtection="1"/>
    <xf numFmtId="0" fontId="10" fillId="0" borderId="0" xfId="0" applyFont="1" applyFill="1" applyAlignment="1" applyProtection="1">
      <alignment horizontal="left"/>
    </xf>
    <xf numFmtId="0" fontId="6" fillId="0" borderId="0" xfId="0" applyFont="1" applyFill="1" applyProtection="1"/>
    <xf numFmtId="0" fontId="8" fillId="0" borderId="0" xfId="0" applyFont="1" applyFill="1" applyAlignment="1" applyProtection="1">
      <alignment horizontal="center"/>
    </xf>
    <xf numFmtId="0" fontId="4" fillId="0" borderId="0" xfId="0" applyFont="1" applyFill="1" applyBorder="1" applyAlignment="1" applyProtection="1">
      <alignment horizontal="center" vertical="center"/>
    </xf>
    <xf numFmtId="0" fontId="4" fillId="7" borderId="0" xfId="0" applyFont="1" applyFill="1" applyBorder="1" applyAlignment="1" applyProtection="1">
      <alignment vertical="top" wrapText="1"/>
    </xf>
    <xf numFmtId="0" fontId="4" fillId="7" borderId="0" xfId="0" applyFont="1" applyFill="1" applyBorder="1" applyAlignment="1" applyProtection="1">
      <alignment horizontal="left" vertical="top" wrapText="1"/>
    </xf>
    <xf numFmtId="0" fontId="4" fillId="16" borderId="3" xfId="0" applyFont="1" applyFill="1" applyBorder="1" applyAlignment="1" applyProtection="1">
      <alignment horizontal="center" vertical="center"/>
    </xf>
    <xf numFmtId="0" fontId="6" fillId="7" borderId="0" xfId="0" applyFont="1" applyFill="1" applyProtection="1"/>
    <xf numFmtId="0" fontId="6" fillId="0" borderId="0" xfId="0" applyFont="1" applyFill="1" applyProtection="1"/>
    <xf numFmtId="0" fontId="4" fillId="15" borderId="3" xfId="0" applyFont="1" applyFill="1" applyBorder="1" applyAlignment="1" applyProtection="1">
      <alignment horizontal="center" wrapText="1"/>
      <protection locked="0"/>
    </xf>
    <xf numFmtId="0" fontId="4" fillId="16" borderId="3" xfId="0" applyFont="1" applyFill="1" applyBorder="1" applyAlignment="1" applyProtection="1">
      <alignment horizontal="center" vertical="center" wrapText="1"/>
    </xf>
    <xf numFmtId="0" fontId="9" fillId="7" borderId="0" xfId="0" applyFont="1" applyFill="1" applyProtection="1"/>
    <xf numFmtId="164" fontId="30" fillId="7" borderId="0" xfId="0" applyNumberFormat="1" applyFont="1" applyFill="1" applyProtection="1">
      <protection hidden="1"/>
    </xf>
    <xf numFmtId="0" fontId="30" fillId="7" borderId="0" xfId="0" applyFont="1" applyFill="1"/>
    <xf numFmtId="164" fontId="30" fillId="7" borderId="0" xfId="0" applyNumberFormat="1" applyFont="1" applyFill="1" applyBorder="1" applyProtection="1">
      <protection hidden="1"/>
    </xf>
    <xf numFmtId="164" fontId="32" fillId="7" borderId="0" xfId="0" applyNumberFormat="1" applyFont="1" applyFill="1" applyBorder="1" applyProtection="1">
      <protection hidden="1"/>
    </xf>
    <xf numFmtId="164" fontId="35" fillId="7" borderId="0" xfId="0" applyNumberFormat="1" applyFont="1" applyFill="1" applyBorder="1" applyProtection="1">
      <protection hidden="1"/>
    </xf>
    <xf numFmtId="0" fontId="3" fillId="7" borderId="0" xfId="94" applyFont="1" applyFill="1" applyProtection="1"/>
    <xf numFmtId="0" fontId="3" fillId="7" borderId="0" xfId="94" applyNumberFormat="1" applyFont="1" applyFill="1" applyProtection="1"/>
    <xf numFmtId="0" fontId="4" fillId="19" borderId="3" xfId="94" applyFont="1" applyFill="1" applyBorder="1" applyAlignment="1" applyProtection="1">
      <alignment horizontal="center" vertical="center"/>
    </xf>
    <xf numFmtId="0" fontId="3" fillId="0" borderId="0" xfId="94" applyFont="1" applyFill="1" applyProtection="1"/>
    <xf numFmtId="0" fontId="4" fillId="7" borderId="0" xfId="94" applyFont="1" applyFill="1" applyBorder="1" applyAlignment="1" applyProtection="1">
      <alignment vertical="top" wrapText="1"/>
    </xf>
    <xf numFmtId="0" fontId="4" fillId="7" borderId="0" xfId="94" applyFont="1" applyFill="1" applyBorder="1" applyAlignment="1" applyProtection="1">
      <alignment horizontal="left" vertical="top" wrapText="1"/>
    </xf>
    <xf numFmtId="0" fontId="10" fillId="0" borderId="0" xfId="94" applyFont="1" applyFill="1" applyAlignment="1" applyProtection="1">
      <alignment horizontal="left"/>
    </xf>
    <xf numFmtId="0" fontId="4" fillId="0" borderId="3" xfId="94" applyFont="1" applyFill="1" applyBorder="1" applyAlignment="1" applyProtection="1">
      <alignment horizontal="center" vertical="center" wrapText="1"/>
    </xf>
    <xf numFmtId="0" fontId="9" fillId="7" borderId="0" xfId="94" applyFont="1" applyFill="1" applyBorder="1" applyAlignment="1" applyProtection="1">
      <alignment horizontal="left" vertical="top" wrapText="1"/>
    </xf>
    <xf numFmtId="0" fontId="4" fillId="0" borderId="0" xfId="94" applyFont="1" applyFill="1" applyBorder="1" applyAlignment="1" applyProtection="1">
      <alignment horizontal="center" vertical="center"/>
    </xf>
    <xf numFmtId="0" fontId="8" fillId="0" borderId="0" xfId="94" applyFont="1" applyFill="1" applyAlignment="1" applyProtection="1">
      <alignment horizontal="center"/>
    </xf>
    <xf numFmtId="0" fontId="10" fillId="7" borderId="0" xfId="94" applyFont="1" applyFill="1" applyAlignment="1" applyProtection="1">
      <alignment horizontal="left"/>
    </xf>
    <xf numFmtId="0" fontId="9" fillId="7" borderId="0" xfId="94" applyFont="1" applyFill="1" applyAlignment="1" applyProtection="1">
      <alignment horizontal="left"/>
    </xf>
    <xf numFmtId="3" fontId="3" fillId="0" borderId="3" xfId="12" applyNumberFormat="1" applyFont="1" applyFill="1" applyBorder="1" applyAlignment="1" applyProtection="1">
      <alignment horizontal="center" vertical="center"/>
    </xf>
    <xf numFmtId="0" fontId="6" fillId="7" borderId="0" xfId="0" applyFont="1" applyFill="1" applyAlignment="1" applyProtection="1">
      <alignment wrapText="1"/>
    </xf>
    <xf numFmtId="0" fontId="4" fillId="18" borderId="0" xfId="0" applyFont="1" applyFill="1" applyBorder="1" applyAlignment="1" applyProtection="1">
      <alignment vertical="center" wrapText="1"/>
    </xf>
    <xf numFmtId="0" fontId="38" fillId="7" borderId="0" xfId="94" applyFont="1" applyFill="1" applyBorder="1" applyAlignment="1" applyProtection="1">
      <alignment horizontal="left" vertical="top"/>
    </xf>
    <xf numFmtId="171" fontId="3" fillId="15" borderId="3" xfId="94" applyNumberFormat="1" applyFont="1" applyFill="1" applyBorder="1" applyAlignment="1" applyProtection="1">
      <alignment horizontal="center" vertical="center" wrapText="1"/>
    </xf>
    <xf numFmtId="4" fontId="6" fillId="15" borderId="3" xfId="12" applyNumberFormat="1" applyFont="1" applyFill="1" applyBorder="1" applyAlignment="1" applyProtection="1">
      <alignment horizontal="center" vertical="center"/>
    </xf>
    <xf numFmtId="39" fontId="6" fillId="15" borderId="3" xfId="12" applyNumberFormat="1" applyFont="1" applyFill="1" applyBorder="1" applyAlignment="1" applyProtection="1">
      <alignment horizontal="center" vertical="center"/>
    </xf>
    <xf numFmtId="0" fontId="3" fillId="0" borderId="0" xfId="28" applyFont="1" applyFill="1" applyBorder="1" applyAlignment="1" applyProtection="1">
      <alignment horizontal="left" vertical="top" wrapText="1"/>
    </xf>
    <xf numFmtId="0" fontId="3" fillId="15" borderId="3" xfId="0" applyFont="1" applyFill="1" applyBorder="1" applyAlignment="1" applyProtection="1">
      <alignment vertical="center" wrapText="1"/>
    </xf>
    <xf numFmtId="0" fontId="3" fillId="7" borderId="0" xfId="0" applyFont="1" applyFill="1" applyProtection="1"/>
    <xf numFmtId="10" fontId="3" fillId="15" borderId="3" xfId="94" applyNumberFormat="1" applyFont="1" applyFill="1" applyBorder="1" applyAlignment="1" applyProtection="1">
      <alignment horizontal="center" vertical="center" wrapText="1"/>
    </xf>
    <xf numFmtId="0" fontId="2" fillId="0" borderId="0" xfId="98"/>
    <xf numFmtId="0" fontId="41" fillId="22" borderId="3" xfId="98" applyFont="1" applyFill="1" applyBorder="1" applyAlignment="1">
      <alignment horizontal="center" wrapText="1"/>
    </xf>
    <xf numFmtId="0" fontId="43" fillId="0" borderId="0" xfId="98" applyFont="1" applyAlignment="1">
      <alignment vertical="top"/>
    </xf>
    <xf numFmtId="0" fontId="41" fillId="0" borderId="3" xfId="98" applyFont="1" applyFill="1" applyBorder="1" applyAlignment="1">
      <alignment horizontal="right" wrapText="1" indent="3"/>
    </xf>
    <xf numFmtId="164" fontId="41" fillId="0" borderId="3" xfId="98" applyNumberFormat="1" applyFont="1" applyBorder="1"/>
    <xf numFmtId="0" fontId="2" fillId="0" borderId="3" xfId="98" applyFont="1" applyBorder="1" applyAlignment="1">
      <alignment horizontal="center" wrapText="1"/>
    </xf>
    <xf numFmtId="164" fontId="2" fillId="0" borderId="0" xfId="99" applyNumberFormat="1" applyFont="1"/>
    <xf numFmtId="164" fontId="2" fillId="0" borderId="3" xfId="99" applyNumberFormat="1" applyFont="1" applyBorder="1"/>
    <xf numFmtId="44" fontId="6" fillId="7" borderId="0" xfId="0" applyNumberFormat="1" applyFont="1" applyFill="1" applyProtection="1"/>
    <xf numFmtId="164" fontId="41" fillId="0" borderId="3" xfId="98" applyNumberFormat="1" applyFont="1" applyFill="1" applyBorder="1"/>
    <xf numFmtId="44" fontId="3" fillId="7" borderId="0" xfId="0" applyNumberFormat="1" applyFont="1" applyFill="1" applyProtection="1"/>
    <xf numFmtId="164" fontId="2" fillId="23" borderId="3" xfId="99" applyNumberFormat="1" applyFont="1" applyFill="1" applyBorder="1"/>
    <xf numFmtId="44" fontId="2" fillId="23" borderId="3" xfId="99" applyNumberFormat="1" applyFont="1" applyFill="1" applyBorder="1"/>
    <xf numFmtId="164" fontId="41" fillId="23" borderId="3" xfId="98" applyNumberFormat="1" applyFont="1" applyFill="1" applyBorder="1"/>
    <xf numFmtId="0" fontId="3" fillId="23" borderId="3" xfId="0" applyFont="1" applyFill="1" applyBorder="1" applyAlignment="1" applyProtection="1">
      <alignment vertical="center" wrapText="1"/>
    </xf>
    <xf numFmtId="4" fontId="4" fillId="23" borderId="10" xfId="0" applyNumberFormat="1" applyFont="1" applyFill="1" applyBorder="1" applyAlignment="1" applyProtection="1">
      <alignment horizontal="center"/>
    </xf>
    <xf numFmtId="0" fontId="4" fillId="22" borderId="10" xfId="0" applyFont="1" applyFill="1" applyBorder="1" applyAlignment="1" applyProtection="1">
      <alignment horizontal="center"/>
    </xf>
    <xf numFmtId="0" fontId="4" fillId="22" borderId="3" xfId="0" applyFont="1" applyFill="1" applyBorder="1" applyAlignment="1" applyProtection="1">
      <alignment horizontal="center" vertical="center" wrapText="1"/>
    </xf>
    <xf numFmtId="0" fontId="4" fillId="22" borderId="3" xfId="94" applyFont="1" applyFill="1" applyBorder="1" applyAlignment="1" applyProtection="1">
      <alignment horizontal="center" vertical="center" wrapText="1"/>
    </xf>
    <xf numFmtId="0" fontId="3" fillId="22" borderId="3" xfId="0" applyFont="1" applyFill="1" applyBorder="1" applyAlignment="1" applyProtection="1">
      <alignment vertical="center" wrapText="1"/>
    </xf>
    <xf numFmtId="44" fontId="0" fillId="23" borderId="3" xfId="12" applyFont="1" applyFill="1" applyBorder="1" applyProtection="1"/>
    <xf numFmtId="10" fontId="3" fillId="0" borderId="3" xfId="94" applyNumberFormat="1" applyFont="1" applyFill="1" applyBorder="1" applyAlignment="1" applyProtection="1">
      <alignment horizontal="center" vertical="center" wrapText="1"/>
    </xf>
    <xf numFmtId="9" fontId="2" fillId="0" borderId="3" xfId="97" applyFont="1" applyFill="1" applyBorder="1" applyAlignment="1">
      <alignment horizontal="center"/>
    </xf>
    <xf numFmtId="164" fontId="2" fillId="0" borderId="3" xfId="99" applyNumberFormat="1" applyFont="1" applyFill="1" applyBorder="1"/>
    <xf numFmtId="0" fontId="42" fillId="22" borderId="14" xfId="29" applyFont="1" applyFill="1" applyBorder="1" applyAlignment="1" applyProtection="1">
      <alignment horizontal="center" vertical="center" wrapText="1"/>
      <protection hidden="1"/>
    </xf>
    <xf numFmtId="0" fontId="4" fillId="7" borderId="3" xfId="94" applyFont="1" applyFill="1" applyBorder="1" applyAlignment="1" applyProtection="1">
      <alignment horizontal="left" vertical="top" wrapText="1"/>
    </xf>
    <xf numFmtId="44" fontId="3" fillId="23" borderId="3" xfId="12" applyFont="1" applyFill="1" applyBorder="1" applyAlignment="1" applyProtection="1">
      <alignment vertical="center"/>
    </xf>
    <xf numFmtId="9" fontId="3" fillId="23" borderId="3" xfId="94" applyNumberFormat="1" applyFont="1" applyFill="1" applyBorder="1" applyAlignment="1" applyProtection="1">
      <alignment horizontal="center" vertical="top" wrapText="1"/>
    </xf>
    <xf numFmtId="39" fontId="6" fillId="23" borderId="3" xfId="12" applyNumberFormat="1" applyFont="1" applyFill="1" applyBorder="1" applyAlignment="1" applyProtection="1">
      <alignment horizontal="center" vertical="center"/>
    </xf>
    <xf numFmtId="0" fontId="3" fillId="0" borderId="0" xfId="0" applyFont="1" applyFill="1" applyProtection="1"/>
    <xf numFmtId="0" fontId="4" fillId="7" borderId="0" xfId="29" applyFont="1" applyFill="1" applyAlignment="1" applyProtection="1">
      <alignment wrapText="1"/>
      <protection hidden="1"/>
    </xf>
    <xf numFmtId="0" fontId="3" fillId="0" borderId="0" xfId="0" applyFont="1"/>
    <xf numFmtId="0" fontId="4" fillId="22" borderId="3" xfId="29" applyFont="1" applyFill="1" applyBorder="1" applyAlignment="1" applyProtection="1">
      <alignment horizontal="center" vertical="center" wrapText="1"/>
      <protection hidden="1"/>
    </xf>
    <xf numFmtId="0" fontId="4" fillId="22" borderId="12" xfId="29" applyFont="1" applyFill="1" applyBorder="1" applyAlignment="1" applyProtection="1">
      <alignment horizontal="center" vertical="center" wrapText="1"/>
      <protection hidden="1"/>
    </xf>
    <xf numFmtId="0" fontId="45" fillId="22" borderId="3" xfId="29" applyFont="1" applyFill="1" applyBorder="1" applyAlignment="1" applyProtection="1">
      <alignment horizontal="left" wrapText="1"/>
      <protection hidden="1"/>
    </xf>
    <xf numFmtId="0" fontId="45" fillId="22" borderId="3" xfId="29" applyNumberFormat="1" applyFont="1" applyFill="1" applyBorder="1" applyAlignment="1" applyProtection="1">
      <alignment horizontal="center" wrapText="1"/>
      <protection hidden="1"/>
    </xf>
    <xf numFmtId="0" fontId="46" fillId="0" borderId="0" xfId="0" applyFont="1" applyAlignment="1"/>
    <xf numFmtId="44" fontId="45" fillId="22" borderId="3" xfId="12" applyNumberFormat="1" applyFont="1" applyFill="1" applyBorder="1" applyAlignment="1" applyProtection="1">
      <alignment horizontal="center" vertical="center" wrapText="1"/>
      <protection hidden="1"/>
    </xf>
    <xf numFmtId="3" fontId="3" fillId="21" borderId="3" xfId="29" applyNumberFormat="1" applyFont="1" applyFill="1" applyBorder="1" applyAlignment="1" applyProtection="1">
      <alignment horizontal="center" vertical="center" wrapText="1"/>
      <protection locked="0" hidden="1"/>
    </xf>
    <xf numFmtId="0" fontId="3" fillId="0" borderId="0" xfId="0" applyFont="1" applyAlignment="1">
      <alignment vertical="center"/>
    </xf>
    <xf numFmtId="0" fontId="3" fillId="0" borderId="0" xfId="0" applyFont="1" applyAlignment="1"/>
    <xf numFmtId="3" fontId="3" fillId="0" borderId="0" xfId="0" applyNumberFormat="1" applyFont="1" applyAlignment="1">
      <alignment vertical="center"/>
    </xf>
    <xf numFmtId="3" fontId="3" fillId="0" borderId="0" xfId="0" applyNumberFormat="1" applyFont="1" applyAlignment="1" applyProtection="1">
      <alignment vertical="center"/>
    </xf>
    <xf numFmtId="3" fontId="3" fillId="23" borderId="3" xfId="0" applyNumberFormat="1" applyFont="1" applyFill="1" applyBorder="1" applyAlignment="1">
      <alignment horizontal="center" vertical="center"/>
    </xf>
    <xf numFmtId="0" fontId="3" fillId="0" borderId="0" xfId="0" applyFont="1" applyBorder="1"/>
    <xf numFmtId="0" fontId="3" fillId="0" borderId="0" xfId="0" applyFont="1" applyAlignment="1">
      <alignment horizontal="left"/>
    </xf>
    <xf numFmtId="0" fontId="10" fillId="22" borderId="3" xfId="29" applyFont="1" applyFill="1" applyBorder="1" applyAlignment="1" applyProtection="1">
      <alignment horizontal="center" vertical="center" wrapText="1"/>
      <protection hidden="1"/>
    </xf>
    <xf numFmtId="171" fontId="48" fillId="22" borderId="3" xfId="29" applyNumberFormat="1" applyFont="1" applyFill="1" applyBorder="1" applyAlignment="1" applyProtection="1">
      <alignment horizontal="center" vertical="center" wrapText="1"/>
      <protection hidden="1"/>
    </xf>
    <xf numFmtId="9" fontId="10" fillId="22" borderId="3" xfId="97" applyFont="1" applyFill="1" applyBorder="1" applyAlignment="1" applyProtection="1">
      <alignment horizontal="center" vertical="center" wrapText="1"/>
      <protection hidden="1"/>
    </xf>
    <xf numFmtId="9" fontId="10" fillId="23" borderId="3" xfId="97" applyFont="1" applyFill="1" applyBorder="1" applyAlignment="1" applyProtection="1">
      <alignment horizontal="center" vertical="center" wrapText="1"/>
      <protection hidden="1"/>
    </xf>
    <xf numFmtId="164" fontId="2" fillId="23" borderId="3" xfId="12" applyNumberFormat="1" applyFont="1" applyFill="1" applyBorder="1"/>
    <xf numFmtId="10" fontId="3" fillId="0" borderId="11" xfId="94" applyNumberFormat="1" applyFont="1" applyFill="1" applyBorder="1" applyAlignment="1" applyProtection="1">
      <alignment horizontal="left" vertical="center" wrapText="1"/>
    </xf>
    <xf numFmtId="10" fontId="3" fillId="0" borderId="12" xfId="94" applyNumberFormat="1" applyFont="1" applyFill="1" applyBorder="1" applyAlignment="1" applyProtection="1">
      <alignment horizontal="right" vertical="center" wrapText="1" indent="1"/>
    </xf>
    <xf numFmtId="172" fontId="3" fillId="0" borderId="12" xfId="94" applyNumberFormat="1" applyFont="1" applyFill="1" applyBorder="1" applyAlignment="1" applyProtection="1">
      <alignment horizontal="right" vertical="center" wrapText="1" indent="1"/>
    </xf>
    <xf numFmtId="0" fontId="3" fillId="7" borderId="19" xfId="0" applyFont="1" applyFill="1" applyBorder="1" applyProtection="1"/>
    <xf numFmtId="0" fontId="6" fillId="7" borderId="0" xfId="0" applyFont="1" applyFill="1" applyBorder="1" applyProtection="1"/>
    <xf numFmtId="164" fontId="2" fillId="0" borderId="0" xfId="99" applyNumberFormat="1" applyFont="1" applyBorder="1"/>
    <xf numFmtId="0" fontId="2" fillId="0" borderId="0" xfId="98" applyBorder="1"/>
    <xf numFmtId="0" fontId="2" fillId="0" borderId="20" xfId="98" applyBorder="1"/>
    <xf numFmtId="0" fontId="6" fillId="7" borderId="19" xfId="0" applyFont="1" applyFill="1" applyBorder="1" applyProtection="1"/>
    <xf numFmtId="0" fontId="45" fillId="7" borderId="19" xfId="0" applyFont="1" applyFill="1" applyBorder="1" applyAlignment="1" applyProtection="1">
      <alignment wrapText="1"/>
    </xf>
    <xf numFmtId="0" fontId="4" fillId="7" borderId="19" xfId="0" applyFont="1" applyFill="1" applyBorder="1" applyAlignment="1" applyProtection="1">
      <alignment wrapText="1"/>
    </xf>
    <xf numFmtId="0" fontId="6" fillId="7" borderId="21" xfId="0" applyFont="1" applyFill="1" applyBorder="1" applyProtection="1"/>
    <xf numFmtId="0" fontId="6" fillId="7" borderId="22" xfId="0" applyFont="1" applyFill="1" applyBorder="1" applyProtection="1"/>
    <xf numFmtId="164" fontId="2" fillId="0" borderId="22" xfId="99" applyNumberFormat="1" applyFont="1" applyBorder="1"/>
    <xf numFmtId="0" fontId="2" fillId="0" borderId="22" xfId="98" applyBorder="1"/>
    <xf numFmtId="0" fontId="2" fillId="0" borderId="23" xfId="98" applyBorder="1"/>
    <xf numFmtId="0" fontId="41" fillId="22" borderId="12" xfId="98" applyFont="1" applyFill="1" applyBorder="1" applyAlignment="1">
      <alignment horizontal="center" wrapText="1"/>
    </xf>
    <xf numFmtId="164" fontId="2" fillId="23" borderId="12" xfId="99" applyNumberFormat="1" applyFont="1" applyFill="1" applyBorder="1"/>
    <xf numFmtId="164" fontId="41" fillId="0" borderId="12" xfId="98" applyNumberFormat="1" applyFont="1" applyFill="1" applyBorder="1"/>
    <xf numFmtId="0" fontId="41" fillId="22" borderId="11" xfId="98" applyFont="1" applyFill="1" applyBorder="1" applyAlignment="1">
      <alignment horizontal="center" wrapText="1"/>
    </xf>
    <xf numFmtId="164" fontId="2" fillId="23" borderId="11" xfId="99" applyNumberFormat="1" applyFont="1" applyFill="1" applyBorder="1"/>
    <xf numFmtId="164" fontId="41" fillId="0" borderId="11" xfId="98" applyNumberFormat="1" applyFont="1" applyFill="1" applyBorder="1"/>
    <xf numFmtId="0" fontId="41" fillId="22" borderId="24" xfId="98" applyFont="1" applyFill="1" applyBorder="1" applyAlignment="1">
      <alignment horizontal="center" wrapText="1"/>
    </xf>
    <xf numFmtId="164" fontId="2" fillId="23" borderId="24" xfId="99" applyNumberFormat="1" applyFont="1" applyFill="1" applyBorder="1"/>
    <xf numFmtId="164" fontId="41" fillId="0" borderId="24" xfId="98" applyNumberFormat="1" applyFont="1" applyFill="1" applyBorder="1"/>
    <xf numFmtId="0" fontId="44" fillId="24" borderId="16" xfId="98" applyFont="1" applyFill="1" applyBorder="1" applyAlignment="1">
      <alignment horizontal="left" vertical="top"/>
    </xf>
    <xf numFmtId="0" fontId="6" fillId="24" borderId="17" xfId="0" applyFont="1" applyFill="1" applyBorder="1" applyProtection="1"/>
    <xf numFmtId="0" fontId="4" fillId="24" borderId="17" xfId="0" applyFont="1" applyFill="1" applyBorder="1" applyAlignment="1" applyProtection="1">
      <alignment horizontal="left" vertical="top" wrapText="1"/>
    </xf>
    <xf numFmtId="0" fontId="2" fillId="24" borderId="17" xfId="98" applyFill="1" applyBorder="1"/>
    <xf numFmtId="0" fontId="2" fillId="24" borderId="18" xfId="98" applyFill="1" applyBorder="1"/>
    <xf numFmtId="0" fontId="44" fillId="24" borderId="0" xfId="98" applyFont="1" applyFill="1" applyBorder="1" applyAlignment="1">
      <alignment horizontal="left" vertical="top"/>
    </xf>
    <xf numFmtId="0" fontId="2" fillId="24" borderId="0" xfId="98" applyFill="1"/>
    <xf numFmtId="164" fontId="2" fillId="24" borderId="0" xfId="99" applyNumberFormat="1" applyFont="1" applyFill="1"/>
    <xf numFmtId="44" fontId="2" fillId="24" borderId="0" xfId="98" applyNumberFormat="1" applyFill="1"/>
    <xf numFmtId="0" fontId="6" fillId="24" borderId="0" xfId="0" applyFont="1" applyFill="1" applyProtection="1"/>
    <xf numFmtId="44" fontId="6" fillId="24" borderId="0" xfId="0" applyNumberFormat="1" applyFont="1" applyFill="1" applyProtection="1"/>
    <xf numFmtId="164" fontId="2" fillId="23" borderId="3" xfId="12" applyNumberFormat="1" applyFont="1" applyFill="1" applyBorder="1" applyAlignment="1">
      <alignment horizontal="center"/>
    </xf>
    <xf numFmtId="0" fontId="3" fillId="0" borderId="3" xfId="0" applyFont="1" applyFill="1" applyBorder="1" applyAlignment="1" applyProtection="1">
      <alignment horizontal="center" vertical="center" wrapText="1"/>
    </xf>
    <xf numFmtId="44" fontId="0" fillId="23" borderId="3" xfId="12" applyFont="1" applyFill="1" applyBorder="1" applyAlignment="1" applyProtection="1">
      <alignment horizontal="center" vertical="center"/>
    </xf>
    <xf numFmtId="44" fontId="0" fillId="17" borderId="3" xfId="0" applyNumberFormat="1" applyFill="1" applyBorder="1" applyAlignment="1" applyProtection="1">
      <alignment horizontal="center" vertical="center"/>
    </xf>
    <xf numFmtId="44" fontId="0" fillId="17" borderId="3" xfId="12"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44" fontId="0" fillId="23" borderId="3" xfId="0" applyNumberFormat="1" applyFill="1" applyBorder="1" applyAlignment="1" applyProtection="1">
      <alignment horizontal="center" vertical="center"/>
    </xf>
    <xf numFmtId="0" fontId="3" fillId="0" borderId="9" xfId="0" applyFont="1" applyFill="1" applyBorder="1" applyAlignment="1" applyProtection="1">
      <alignment horizontal="center" vertical="center"/>
    </xf>
    <xf numFmtId="44" fontId="0" fillId="23" borderId="9" xfId="12" applyFont="1" applyFill="1" applyBorder="1" applyAlignment="1" applyProtection="1">
      <alignment horizontal="center" vertical="center"/>
    </xf>
    <xf numFmtId="44" fontId="0" fillId="23" borderId="15" xfId="12" applyFont="1" applyFill="1" applyBorder="1" applyAlignment="1" applyProtection="1">
      <alignment horizontal="center" vertical="center"/>
    </xf>
    <xf numFmtId="0" fontId="4" fillId="16" borderId="10" xfId="0" applyFont="1" applyFill="1" applyBorder="1" applyAlignment="1" applyProtection="1">
      <alignment horizontal="center" vertical="center"/>
    </xf>
    <xf numFmtId="44" fontId="4" fillId="16" borderId="10" xfId="12" applyFont="1" applyFill="1" applyBorder="1" applyAlignment="1" applyProtection="1">
      <alignment horizontal="center" vertical="center"/>
    </xf>
    <xf numFmtId="0" fontId="4" fillId="22" borderId="3" xfId="94" applyFont="1" applyFill="1" applyBorder="1" applyAlignment="1" applyProtection="1">
      <alignment horizontal="left" vertical="top" wrapText="1"/>
    </xf>
    <xf numFmtId="0" fontId="4" fillId="7" borderId="0" xfId="94" applyFont="1" applyFill="1" applyProtection="1"/>
    <xf numFmtId="0" fontId="3" fillId="15" borderId="3" xfId="103" applyFont="1" applyFill="1" applyBorder="1" applyAlignment="1" applyProtection="1">
      <alignment horizontal="center" vertical="center" wrapText="1"/>
    </xf>
    <xf numFmtId="0" fontId="3" fillId="7" borderId="0" xfId="103" applyFont="1" applyFill="1" applyProtection="1"/>
    <xf numFmtId="0" fontId="3" fillId="0" borderId="0" xfId="103" applyFont="1" applyFill="1" applyProtection="1"/>
    <xf numFmtId="0" fontId="4" fillId="7" borderId="0" xfId="103" applyFont="1" applyFill="1" applyBorder="1" applyAlignment="1" applyProtection="1">
      <alignment horizontal="left" vertical="top" wrapText="1"/>
    </xf>
    <xf numFmtId="0" fontId="3" fillId="15" borderId="3" xfId="103" applyFont="1" applyFill="1" applyBorder="1" applyAlignment="1" applyProtection="1">
      <alignment vertical="center" wrapText="1"/>
    </xf>
    <xf numFmtId="0" fontId="4" fillId="16" borderId="3" xfId="103" applyFont="1" applyFill="1" applyBorder="1" applyAlignment="1" applyProtection="1">
      <alignment horizontal="center" vertical="center"/>
    </xf>
    <xf numFmtId="0" fontId="4" fillId="16" borderId="3" xfId="103" applyFont="1" applyFill="1" applyBorder="1" applyAlignment="1" applyProtection="1">
      <alignment horizontal="center" vertical="center" wrapText="1"/>
    </xf>
    <xf numFmtId="0" fontId="4" fillId="16" borderId="12" xfId="103" applyFont="1" applyFill="1" applyBorder="1" applyAlignment="1" applyProtection="1">
      <alignment horizontal="center" vertical="center" wrapText="1"/>
    </xf>
    <xf numFmtId="44" fontId="3" fillId="15" borderId="12" xfId="12" applyFont="1" applyFill="1" applyBorder="1" applyAlignment="1" applyProtection="1">
      <alignment horizontal="center" vertical="center" wrapText="1"/>
    </xf>
    <xf numFmtId="0" fontId="3" fillId="7" borderId="0" xfId="94" applyFont="1" applyFill="1" applyProtection="1"/>
    <xf numFmtId="0" fontId="4" fillId="7" borderId="0" xfId="94" applyFont="1" applyFill="1" applyBorder="1" applyAlignment="1" applyProtection="1">
      <alignment horizontal="left" vertical="top" wrapText="1"/>
    </xf>
    <xf numFmtId="0" fontId="10" fillId="0" borderId="0" xfId="94" applyFont="1" applyFill="1" applyAlignment="1" applyProtection="1">
      <alignment horizontal="left"/>
    </xf>
    <xf numFmtId="0" fontId="3" fillId="0" borderId="0" xfId="94" applyFont="1" applyFill="1" applyProtection="1"/>
    <xf numFmtId="0" fontId="4" fillId="7" borderId="0" xfId="94" applyFont="1" applyFill="1" applyBorder="1" applyAlignment="1" applyProtection="1">
      <alignment vertical="top" wrapText="1"/>
    </xf>
    <xf numFmtId="44" fontId="4" fillId="15" borderId="3" xfId="12" applyFont="1" applyFill="1" applyBorder="1" applyAlignment="1" applyProtection="1">
      <alignment horizontal="left" vertical="center" wrapText="1"/>
    </xf>
    <xf numFmtId="44" fontId="4" fillId="23" borderId="3" xfId="12" applyFont="1" applyFill="1" applyBorder="1" applyAlignment="1" applyProtection="1">
      <alignment vertical="center" wrapText="1"/>
    </xf>
    <xf numFmtId="44" fontId="3" fillId="23" borderId="3" xfId="12" applyFont="1" applyFill="1" applyBorder="1" applyAlignment="1" applyProtection="1">
      <alignment vertical="center" wrapText="1"/>
    </xf>
    <xf numFmtId="0" fontId="3" fillId="7" borderId="0" xfId="109" applyFont="1" applyFill="1" applyAlignment="1" applyProtection="1"/>
    <xf numFmtId="0" fontId="3" fillId="7" borderId="0" xfId="109" applyFont="1" applyFill="1" applyProtection="1"/>
    <xf numFmtId="0" fontId="3" fillId="7" borderId="0" xfId="109" applyFont="1" applyFill="1" applyAlignment="1" applyProtection="1">
      <alignment horizontal="left"/>
    </xf>
    <xf numFmtId="0" fontId="4" fillId="7" borderId="0" xfId="94" applyFont="1" applyFill="1" applyBorder="1" applyAlignment="1" applyProtection="1">
      <alignment horizontal="left" vertical="top" wrapText="1"/>
    </xf>
    <xf numFmtId="0" fontId="10" fillId="0" borderId="0" xfId="94" applyFont="1" applyFill="1" applyAlignment="1" applyProtection="1">
      <alignment horizontal="left"/>
    </xf>
    <xf numFmtId="0" fontId="3" fillId="0" borderId="0" xfId="94" applyFont="1" applyFill="1" applyProtection="1"/>
    <xf numFmtId="0" fontId="4" fillId="7" borderId="0" xfId="94" applyFont="1" applyFill="1" applyBorder="1" applyAlignment="1" applyProtection="1">
      <alignment vertical="top" wrapText="1"/>
    </xf>
    <xf numFmtId="44" fontId="6" fillId="0" borderId="0" xfId="0" applyNumberFormat="1" applyFont="1" applyFill="1" applyProtection="1"/>
    <xf numFmtId="0" fontId="45" fillId="0" borderId="0" xfId="0" applyFont="1" applyFill="1" applyProtection="1"/>
    <xf numFmtId="0" fontId="41" fillId="0" borderId="3" xfId="98" applyFont="1" applyFill="1" applyBorder="1" applyAlignment="1">
      <alignment horizontal="center" wrapText="1"/>
    </xf>
    <xf numFmtId="0" fontId="3" fillId="23" borderId="3" xfId="29" applyNumberFormat="1" applyFont="1" applyFill="1" applyBorder="1" applyAlignment="1" applyProtection="1">
      <alignment wrapText="1"/>
    </xf>
    <xf numFmtId="3" fontId="3" fillId="23" borderId="3" xfId="29" applyNumberFormat="1" applyFont="1" applyFill="1" applyBorder="1" applyAlignment="1" applyProtection="1">
      <alignment horizontal="center" vertical="center" wrapText="1"/>
    </xf>
    <xf numFmtId="44" fontId="3" fillId="23" borderId="3" xfId="12" applyNumberFormat="1" applyFont="1" applyFill="1" applyBorder="1" applyAlignment="1" applyProtection="1">
      <alignment horizontal="center" vertical="center" wrapText="1"/>
    </xf>
    <xf numFmtId="0" fontId="3" fillId="0" borderId="0" xfId="0" applyFont="1" applyAlignment="1" applyProtection="1">
      <alignment vertical="center"/>
    </xf>
    <xf numFmtId="0" fontId="3" fillId="23" borderId="3" xfId="29" applyNumberFormat="1" applyFont="1" applyFill="1" applyBorder="1" applyAlignment="1" applyProtection="1">
      <alignment wrapText="1"/>
      <protection hidden="1"/>
    </xf>
    <xf numFmtId="0" fontId="3" fillId="25" borderId="3" xfId="0" applyFont="1" applyFill="1" applyBorder="1" applyProtection="1"/>
    <xf numFmtId="44" fontId="3" fillId="23" borderId="3" xfId="12" applyFont="1" applyFill="1" applyBorder="1" applyProtection="1"/>
    <xf numFmtId="3" fontId="3" fillId="23" borderId="12" xfId="29" applyNumberFormat="1" applyFont="1" applyFill="1" applyBorder="1" applyAlignment="1" applyProtection="1">
      <alignment horizontal="center" vertical="center" wrapText="1"/>
    </xf>
    <xf numFmtId="44" fontId="47" fillId="18" borderId="25" xfId="0" applyNumberFormat="1" applyFont="1" applyFill="1" applyBorder="1" applyAlignment="1" applyProtection="1">
      <alignment horizontal="center" vertical="center"/>
    </xf>
    <xf numFmtId="165" fontId="37" fillId="0" borderId="0" xfId="0" applyNumberFormat="1" applyFont="1" applyFill="1" applyBorder="1" applyAlignment="1" applyProtection="1">
      <alignment horizontal="center"/>
      <protection hidden="1"/>
    </xf>
    <xf numFmtId="164" fontId="31" fillId="7" borderId="0" xfId="0" applyNumberFormat="1" applyFont="1" applyFill="1" applyBorder="1" applyAlignment="1" applyProtection="1">
      <alignment horizontal="center" wrapText="1"/>
      <protection hidden="1"/>
    </xf>
    <xf numFmtId="164" fontId="31" fillId="7" borderId="0" xfId="0" applyNumberFormat="1" applyFont="1" applyFill="1" applyBorder="1" applyAlignment="1" applyProtection="1">
      <alignment horizontal="center"/>
      <protection hidden="1"/>
    </xf>
    <xf numFmtId="164" fontId="33" fillId="18" borderId="0" xfId="0" applyNumberFormat="1" applyFont="1" applyFill="1" applyBorder="1" applyAlignment="1" applyProtection="1">
      <alignment horizontal="center"/>
      <protection hidden="1"/>
    </xf>
    <xf numFmtId="164" fontId="34" fillId="0" borderId="0" xfId="0" applyNumberFormat="1" applyFont="1" applyFill="1" applyBorder="1" applyAlignment="1" applyProtection="1">
      <alignment horizontal="center"/>
      <protection hidden="1"/>
    </xf>
    <xf numFmtId="164" fontId="36" fillId="7" borderId="0" xfId="0" applyNumberFormat="1" applyFont="1" applyFill="1" applyBorder="1" applyAlignment="1" applyProtection="1">
      <alignment horizontal="center"/>
      <protection hidden="1"/>
    </xf>
    <xf numFmtId="164" fontId="34" fillId="7" borderId="0" xfId="0" applyNumberFormat="1" applyFont="1" applyFill="1" applyBorder="1" applyAlignment="1" applyProtection="1">
      <alignment horizontal="center" vertical="center"/>
      <protection hidden="1"/>
    </xf>
    <xf numFmtId="0" fontId="27" fillId="7" borderId="0" xfId="0" applyFont="1" applyFill="1" applyBorder="1" applyAlignment="1" applyProtection="1">
      <alignment horizontal="left" vertical="top" wrapText="1"/>
    </xf>
    <xf numFmtId="0" fontId="4" fillId="23" borderId="12" xfId="0" applyFont="1" applyFill="1" applyBorder="1" applyAlignment="1" applyProtection="1">
      <alignment horizontal="center" wrapText="1"/>
    </xf>
    <xf numFmtId="0" fontId="4" fillId="23" borderId="11" xfId="0" applyFont="1" applyFill="1" applyBorder="1" applyAlignment="1" applyProtection="1">
      <alignment horizontal="center"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11" xfId="0" applyFont="1" applyBorder="1" applyAlignment="1">
      <alignment horizontal="left" vertical="top" wrapText="1"/>
    </xf>
    <xf numFmtId="0" fontId="4" fillId="22" borderId="3" xfId="29" applyFont="1" applyFill="1" applyBorder="1" applyAlignment="1" applyProtection="1">
      <alignment horizontal="center" vertical="center" wrapText="1"/>
      <protection hidden="1"/>
    </xf>
    <xf numFmtId="0" fontId="4" fillId="7" borderId="12" xfId="28" applyFont="1" applyFill="1" applyBorder="1" applyAlignment="1" applyProtection="1">
      <alignment horizontal="left" vertical="top" wrapText="1"/>
    </xf>
    <xf numFmtId="0" fontId="4" fillId="7" borderId="13" xfId="28" applyFont="1" applyFill="1" applyBorder="1" applyAlignment="1" applyProtection="1">
      <alignment horizontal="left" vertical="top" wrapText="1"/>
    </xf>
    <xf numFmtId="0" fontId="4" fillId="7" borderId="11" xfId="28" applyFont="1" applyFill="1" applyBorder="1" applyAlignment="1" applyProtection="1">
      <alignment horizontal="left" vertical="top" wrapText="1"/>
    </xf>
    <xf numFmtId="0" fontId="3" fillId="7" borderId="0" xfId="28" applyFont="1" applyFill="1" applyBorder="1" applyAlignment="1" applyProtection="1">
      <alignment horizontal="left" vertical="top" wrapText="1"/>
    </xf>
    <xf numFmtId="0" fontId="41" fillId="20" borderId="12" xfId="98" applyFont="1" applyFill="1" applyBorder="1" applyAlignment="1">
      <alignment horizontal="center"/>
    </xf>
    <xf numFmtId="0" fontId="41" fillId="20" borderId="13" xfId="98" applyFont="1" applyFill="1" applyBorder="1" applyAlignment="1">
      <alignment horizontal="center"/>
    </xf>
    <xf numFmtId="0" fontId="41" fillId="20" borderId="11" xfId="98" applyFont="1" applyFill="1" applyBorder="1" applyAlignment="1">
      <alignment horizontal="center"/>
    </xf>
    <xf numFmtId="0" fontId="41" fillId="22" borderId="12" xfId="98" applyFont="1" applyFill="1" applyBorder="1" applyAlignment="1">
      <alignment horizontal="center" wrapText="1"/>
    </xf>
    <xf numFmtId="0" fontId="41" fillId="22" borderId="11" xfId="98" applyFont="1" applyFill="1" applyBorder="1" applyAlignment="1">
      <alignment horizontal="center" wrapText="1"/>
    </xf>
    <xf numFmtId="0" fontId="4" fillId="7" borderId="0" xfId="95" applyFont="1" applyFill="1" applyBorder="1" applyAlignment="1" applyProtection="1">
      <alignment vertical="top" wrapText="1"/>
    </xf>
    <xf numFmtId="0" fontId="4" fillId="0" borderId="0" xfId="95" applyFont="1" applyFill="1" applyBorder="1" applyAlignment="1" applyProtection="1">
      <alignment vertical="top" wrapText="1"/>
    </xf>
    <xf numFmtId="0" fontId="10" fillId="22" borderId="12" xfId="0" applyFont="1" applyFill="1" applyBorder="1" applyAlignment="1"/>
    <xf numFmtId="0" fontId="50" fillId="7" borderId="0" xfId="0" applyFont="1" applyFill="1" applyProtection="1"/>
  </cellXfs>
  <cellStyles count="111">
    <cellStyle name="Bottom bold border" xfId="1" xr:uid="{00000000-0005-0000-0000-000000000000}"/>
    <cellStyle name="Bottom single border" xfId="2" xr:uid="{00000000-0005-0000-0000-000001000000}"/>
    <cellStyle name="Comma  - Style1" xfId="3" xr:uid="{00000000-0005-0000-0000-000002000000}"/>
    <cellStyle name="Comma  - Style2" xfId="4" xr:uid="{00000000-0005-0000-0000-000003000000}"/>
    <cellStyle name="Comma  - Style3" xfId="5" xr:uid="{00000000-0005-0000-0000-000004000000}"/>
    <cellStyle name="Comma  - Style4" xfId="6" xr:uid="{00000000-0005-0000-0000-000005000000}"/>
    <cellStyle name="Comma  - Style5" xfId="7" xr:uid="{00000000-0005-0000-0000-000006000000}"/>
    <cellStyle name="Comma  - Style6" xfId="8" xr:uid="{00000000-0005-0000-0000-000007000000}"/>
    <cellStyle name="Comma  - Style7" xfId="9" xr:uid="{00000000-0005-0000-0000-000008000000}"/>
    <cellStyle name="Comma  - Style8" xfId="10" xr:uid="{00000000-0005-0000-0000-000009000000}"/>
    <cellStyle name="Comma [2]" xfId="11" xr:uid="{00000000-0005-0000-0000-00000A000000}"/>
    <cellStyle name="Comma [2] 2" xfId="104" xr:uid="{00000000-0005-0000-0000-00000A000000}"/>
    <cellStyle name="Currency" xfId="12" builtinId="4"/>
    <cellStyle name="Currency 2" xfId="13" xr:uid="{00000000-0005-0000-0000-00000C000000}"/>
    <cellStyle name="Currency 2 2" xfId="105" xr:uid="{00000000-0005-0000-0000-00000C000000}"/>
    <cellStyle name="Currency 3" xfId="14" xr:uid="{00000000-0005-0000-0000-00000D000000}"/>
    <cellStyle name="Currency 3 2" xfId="96" xr:uid="{E8837123-6227-44B5-A6FD-92F738F1DCD8}"/>
    <cellStyle name="Currency 4" xfId="99" xr:uid="{00000000-0005-0000-0000-00008E000000}"/>
    <cellStyle name="Date" xfId="15" xr:uid="{00000000-0005-0000-0000-00000E000000}"/>
    <cellStyle name="DecimalsFour" xfId="16" xr:uid="{00000000-0005-0000-0000-00000F000000}"/>
    <cellStyle name="DecimalsNone" xfId="17" xr:uid="{00000000-0005-0000-0000-000010000000}"/>
    <cellStyle name="DecimalsTwo" xfId="18" xr:uid="{00000000-0005-0000-0000-000011000000}"/>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Grey" xfId="19" xr:uid="{00000000-0005-0000-0000-000023000000}"/>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2" xfId="20" xr:uid="{00000000-0005-0000-0000-000035000000}"/>
    <cellStyle name="Input [yellow]" xfId="21" xr:uid="{00000000-0005-0000-0000-000036000000}"/>
    <cellStyle name="No Border" xfId="22" xr:uid="{00000000-0005-0000-0000-000037000000}"/>
    <cellStyle name="Normal" xfId="0" builtinId="0"/>
    <cellStyle name="Normal - Style1" xfId="23" xr:uid="{00000000-0005-0000-0000-000039000000}"/>
    <cellStyle name="Normal - Style2" xfId="24" xr:uid="{00000000-0005-0000-0000-00003A000000}"/>
    <cellStyle name="Normal - Style3" xfId="25" xr:uid="{00000000-0005-0000-0000-00003B000000}"/>
    <cellStyle name="Normal - Style4" xfId="26" xr:uid="{00000000-0005-0000-0000-00003C000000}"/>
    <cellStyle name="Normal - Style5" xfId="27" xr:uid="{00000000-0005-0000-0000-00003D000000}"/>
    <cellStyle name="Normal 2" xfId="28" xr:uid="{00000000-0005-0000-0000-00003E000000}"/>
    <cellStyle name="Normal 2 2" xfId="95" xr:uid="{C38A6B95-1179-4A25-BFBF-39C316045D4C}"/>
    <cellStyle name="Normal 3" xfId="94" xr:uid="{6E9FF036-42F2-4467-BF34-7A4E59A0FCA8}"/>
    <cellStyle name="Normal 4" xfId="98" xr:uid="{00000000-0005-0000-0000-00008F000000}"/>
    <cellStyle name="Normal 4 2" xfId="110" xr:uid="{00000000-0005-0000-0000-000042000000}"/>
    <cellStyle name="Normal 5" xfId="101" xr:uid="{00000000-0005-0000-0000-000091000000}"/>
    <cellStyle name="Normal 6" xfId="103" xr:uid="{00000000-0005-0000-0000-000095000000}"/>
    <cellStyle name="Normal 7" xfId="109" xr:uid="{00000000-0005-0000-0000-00009A000000}"/>
    <cellStyle name="Normal_Appendix A--Temps RFP Appendix" xfId="29" xr:uid="{00000000-0005-0000-0000-00003F000000}"/>
    <cellStyle name="Number" xfId="30" xr:uid="{00000000-0005-0000-0000-000040000000}"/>
    <cellStyle name="PB Table Heading" xfId="31" xr:uid="{00000000-0005-0000-0000-000041000000}"/>
    <cellStyle name="PB Table Highlight1" xfId="32" xr:uid="{00000000-0005-0000-0000-000042000000}"/>
    <cellStyle name="PB Table Highlight2" xfId="33" xr:uid="{00000000-0005-0000-0000-000043000000}"/>
    <cellStyle name="PB Table Highlight3" xfId="34" xr:uid="{00000000-0005-0000-0000-000044000000}"/>
    <cellStyle name="PB Table Standard Row" xfId="35" xr:uid="{00000000-0005-0000-0000-000045000000}"/>
    <cellStyle name="PB Table Subtotal Row" xfId="36" xr:uid="{00000000-0005-0000-0000-000046000000}"/>
    <cellStyle name="PB Table Total Row" xfId="37" xr:uid="{00000000-0005-0000-0000-000047000000}"/>
    <cellStyle name="Percent" xfId="97" builtinId="5"/>
    <cellStyle name="Percent [2]" xfId="38" xr:uid="{00000000-0005-0000-0000-000048000000}"/>
    <cellStyle name="Percent [2] 2" xfId="106" xr:uid="{00000000-0005-0000-0000-00004C000000}"/>
    <cellStyle name="Percent 2" xfId="39" xr:uid="{00000000-0005-0000-0000-000049000000}"/>
    <cellStyle name="Percent 2 2" xfId="107" xr:uid="{00000000-0005-0000-0000-00004D000000}"/>
    <cellStyle name="Percent 3" xfId="40" xr:uid="{00000000-0005-0000-0000-00004A000000}"/>
    <cellStyle name="Percent 3 2" xfId="108" xr:uid="{00000000-0005-0000-0000-00004E000000}"/>
    <cellStyle name="Percent 4" xfId="100" xr:uid="{00000000-0005-0000-0000-000090000000}"/>
    <cellStyle name="Percent 5" xfId="102" xr:uid="{00000000-0005-0000-0000-000092000000}"/>
    <cellStyle name="PSChar" xfId="41" xr:uid="{00000000-0005-0000-0000-00004B000000}"/>
    <cellStyle name="PSDate" xfId="42" xr:uid="{00000000-0005-0000-0000-00004C000000}"/>
    <cellStyle name="PSDec" xfId="43" xr:uid="{00000000-0005-0000-0000-00004D000000}"/>
    <cellStyle name="PSHeading" xfId="44" xr:uid="{00000000-0005-0000-0000-00004E000000}"/>
    <cellStyle name="PSInt" xfId="45" xr:uid="{00000000-0005-0000-0000-00004F000000}"/>
    <cellStyle name="PSSpacer" xfId="46" xr:uid="{00000000-0005-0000-0000-000050000000}"/>
    <cellStyle name="Single Border" xfId="47" xr:uid="{00000000-0005-0000-0000-000051000000}"/>
    <cellStyle name="STYLE1" xfId="48" xr:uid="{00000000-0005-0000-0000-000052000000}"/>
    <cellStyle name="STYLE10" xfId="49" xr:uid="{00000000-0005-0000-0000-000053000000}"/>
    <cellStyle name="STYLE11" xfId="50" xr:uid="{00000000-0005-0000-0000-000054000000}"/>
    <cellStyle name="STYLE12" xfId="51" xr:uid="{00000000-0005-0000-0000-000055000000}"/>
    <cellStyle name="STYLE2" xfId="52" xr:uid="{00000000-0005-0000-0000-000056000000}"/>
    <cellStyle name="STYLE3" xfId="53" xr:uid="{00000000-0005-0000-0000-000057000000}"/>
    <cellStyle name="STYLE4" xfId="54" xr:uid="{00000000-0005-0000-0000-000058000000}"/>
    <cellStyle name="STYLE5" xfId="55" xr:uid="{00000000-0005-0000-0000-000059000000}"/>
    <cellStyle name="STYLE6" xfId="56" xr:uid="{00000000-0005-0000-0000-00005A000000}"/>
    <cellStyle name="STYLE7" xfId="57" xr:uid="{00000000-0005-0000-0000-00005B000000}"/>
    <cellStyle name="STYLE8" xfId="58" xr:uid="{00000000-0005-0000-0000-00005C000000}"/>
    <cellStyle name="STYLE9" xfId="59" xr:uid="{00000000-0005-0000-0000-00005D000000}"/>
  </cellStyles>
  <dxfs count="0"/>
  <tableStyles count="0" defaultTableStyle="TableStyleMedium2" defaultPivotStyle="PivotStyleLight16"/>
  <colors>
    <mruColors>
      <color rgb="FFFFFF99"/>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6"/>
  <sheetViews>
    <sheetView tabSelected="1" zoomScale="85" zoomScaleNormal="85" zoomScalePageLayoutView="85" workbookViewId="0"/>
  </sheetViews>
  <sheetFormatPr defaultColWidth="8.85546875" defaultRowHeight="12.75" x14ac:dyDescent="0.2"/>
  <cols>
    <col min="1" max="1" width="4.85546875" style="28" customWidth="1"/>
    <col min="2" max="3" width="8.85546875" style="28"/>
    <col min="4" max="4" width="27.42578125" style="28" customWidth="1"/>
    <col min="5" max="5" width="8.85546875" style="28"/>
    <col min="6" max="6" width="42.7109375" style="28" customWidth="1"/>
    <col min="7" max="16384" width="8.85546875" style="28"/>
  </cols>
  <sheetData>
    <row r="1" spans="1:6" x14ac:dyDescent="0.2">
      <c r="A1" s="27"/>
      <c r="B1" s="27"/>
      <c r="C1" s="27"/>
      <c r="D1" s="27"/>
      <c r="E1" s="27"/>
      <c r="F1" s="27"/>
    </row>
    <row r="2" spans="1:6" x14ac:dyDescent="0.2">
      <c r="A2" s="27"/>
      <c r="B2" s="27"/>
      <c r="C2" s="27"/>
      <c r="D2" s="27"/>
      <c r="E2" s="27"/>
      <c r="F2" s="27"/>
    </row>
    <row r="3" spans="1:6" x14ac:dyDescent="0.2">
      <c r="A3" s="27"/>
      <c r="B3" s="29"/>
      <c r="C3" s="29"/>
      <c r="D3" s="29"/>
      <c r="E3" s="29"/>
      <c r="F3" s="29"/>
    </row>
    <row r="4" spans="1:6" x14ac:dyDescent="0.2">
      <c r="A4" s="27"/>
      <c r="B4" s="29"/>
      <c r="C4" s="29"/>
      <c r="D4" s="29"/>
      <c r="E4" s="29"/>
      <c r="F4" s="29"/>
    </row>
    <row r="5" spans="1:6" ht="112.5" customHeight="1" x14ac:dyDescent="0.3">
      <c r="A5" s="27"/>
      <c r="B5" s="194" t="s">
        <v>71</v>
      </c>
      <c r="C5" s="195"/>
      <c r="D5" s="195"/>
      <c r="E5" s="195"/>
      <c r="F5" s="195"/>
    </row>
    <row r="6" spans="1:6" ht="26.25" customHeight="1" x14ac:dyDescent="0.3">
      <c r="A6" s="27"/>
      <c r="B6" s="195" t="s">
        <v>13</v>
      </c>
      <c r="C6" s="195"/>
      <c r="D6" s="195"/>
      <c r="E6" s="195"/>
      <c r="F6" s="195"/>
    </row>
    <row r="7" spans="1:6" ht="26.25" x14ac:dyDescent="0.4">
      <c r="A7" s="27"/>
      <c r="B7" s="29"/>
      <c r="C7" s="30"/>
      <c r="D7" s="29"/>
      <c r="E7" s="29"/>
      <c r="F7" s="29"/>
    </row>
    <row r="8" spans="1:6" ht="19.5" x14ac:dyDescent="0.3">
      <c r="A8" s="27"/>
      <c r="B8" s="196" t="s">
        <v>128</v>
      </c>
      <c r="C8" s="196"/>
      <c r="D8" s="196"/>
      <c r="E8" s="196"/>
      <c r="F8" s="196"/>
    </row>
    <row r="9" spans="1:6" ht="18" x14ac:dyDescent="0.25">
      <c r="A9" s="27"/>
      <c r="B9" s="197" t="s">
        <v>124</v>
      </c>
      <c r="C9" s="197"/>
      <c r="D9" s="197"/>
      <c r="E9" s="197"/>
      <c r="F9" s="197"/>
    </row>
    <row r="10" spans="1:6" ht="18" x14ac:dyDescent="0.2">
      <c r="A10" s="27"/>
      <c r="B10" s="199"/>
      <c r="C10" s="199"/>
      <c r="D10" s="199"/>
      <c r="E10" s="199"/>
      <c r="F10" s="199"/>
    </row>
    <row r="11" spans="1:6" x14ac:dyDescent="0.2">
      <c r="A11" s="27"/>
      <c r="B11" s="29"/>
      <c r="C11" s="31"/>
      <c r="D11" s="29"/>
      <c r="E11" s="29"/>
      <c r="F11" s="29"/>
    </row>
    <row r="12" spans="1:6" x14ac:dyDescent="0.2">
      <c r="A12" s="27"/>
      <c r="B12" s="29"/>
      <c r="C12" s="31"/>
      <c r="D12" s="29"/>
      <c r="E12" s="29"/>
      <c r="F12" s="29"/>
    </row>
    <row r="13" spans="1:6" x14ac:dyDescent="0.2">
      <c r="A13" s="27"/>
      <c r="B13" s="29"/>
      <c r="C13" s="31"/>
      <c r="D13" s="29"/>
      <c r="E13" s="29"/>
      <c r="F13" s="29"/>
    </row>
    <row r="14" spans="1:6" ht="20.25" x14ac:dyDescent="0.3">
      <c r="A14" s="27"/>
      <c r="B14" s="198" t="s">
        <v>1</v>
      </c>
      <c r="C14" s="198"/>
      <c r="D14" s="198"/>
      <c r="E14" s="198"/>
      <c r="F14" s="198"/>
    </row>
    <row r="15" spans="1:6" x14ac:dyDescent="0.2">
      <c r="A15" s="27"/>
      <c r="B15" s="193"/>
      <c r="C15" s="193"/>
      <c r="D15" s="193"/>
      <c r="E15" s="193"/>
      <c r="F15" s="193"/>
    </row>
    <row r="16" spans="1:6" x14ac:dyDescent="0.2">
      <c r="A16" s="27"/>
      <c r="B16" s="29"/>
      <c r="C16" s="29"/>
      <c r="D16" s="29"/>
      <c r="E16" s="29"/>
      <c r="F16" s="29"/>
    </row>
  </sheetData>
  <sheetProtection algorithmName="SHA-512" hashValue="UV+pI1TfoJOUvV1AF3DhTM9OVgwjTyodfLy4las7KROrjI47dMFQNe8u5nueBQ6wMNH7+5fo5jibjD6txRAs+g==" saltValue="+kk7cPywZ+9mWr8E80fAyw==" spinCount="100000" sheet="1" objects="1" scenarios="1"/>
  <mergeCells count="7">
    <mergeCell ref="B15:F15"/>
    <mergeCell ref="B5:F5"/>
    <mergeCell ref="B6:F6"/>
    <mergeCell ref="B8:F8"/>
    <mergeCell ref="B9:F9"/>
    <mergeCell ref="B14:F14"/>
    <mergeCell ref="B10:F10"/>
  </mergeCells>
  <printOptions horizontalCentered="1"/>
  <pageMargins left="0" right="0" top="0.74" bottom="0.5" header="0" footer="0"/>
  <pageSetup orientation="portrait" r:id="rId1"/>
  <headerFooter alignWithMargins="0"/>
  <rowBreaks count="1" manualBreakCount="1">
    <brk id="1" max="16383" man="1"/>
  </rowBreaks>
  <colBreaks count="1" manualBreakCount="1">
    <brk id="3" max="1048575" man="1"/>
  </col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7"/>
  <sheetViews>
    <sheetView zoomScaleNormal="100" zoomScalePageLayoutView="85" workbookViewId="0"/>
  </sheetViews>
  <sheetFormatPr defaultColWidth="8.85546875" defaultRowHeight="12.75" x14ac:dyDescent="0.2"/>
  <cols>
    <col min="1" max="1" width="3.140625" style="3" customWidth="1"/>
    <col min="2" max="2" width="34.5703125" style="3" customWidth="1"/>
    <col min="3" max="7" width="20.28515625" style="3" customWidth="1"/>
    <col min="8" max="8" width="19.28515625" style="3" customWidth="1"/>
    <col min="9" max="9" width="25.140625" style="3" bestFit="1" customWidth="1"/>
    <col min="10" max="10" width="13.5703125" style="3" bestFit="1" customWidth="1"/>
    <col min="11" max="11" width="12.5703125" style="3" bestFit="1" customWidth="1"/>
    <col min="12" max="16384" width="8.85546875" style="3"/>
  </cols>
  <sheetData>
    <row r="1" spans="1:13" ht="15.75" x14ac:dyDescent="0.25">
      <c r="A1" s="2" t="s">
        <v>127</v>
      </c>
    </row>
    <row r="2" spans="1:13" ht="15.75" x14ac:dyDescent="0.25">
      <c r="A2" s="2" t="s">
        <v>13</v>
      </c>
      <c r="H2" s="4" t="s">
        <v>0</v>
      </c>
      <c r="I2" s="24"/>
      <c r="J2" s="13"/>
    </row>
    <row r="3" spans="1:13" ht="15" x14ac:dyDescent="0.25">
      <c r="A3" s="5" t="s">
        <v>3</v>
      </c>
    </row>
    <row r="4" spans="1:13" s="1" customFormat="1" ht="18" x14ac:dyDescent="0.25">
      <c r="A4" s="6"/>
      <c r="B4" s="7"/>
      <c r="C4" s="8"/>
      <c r="D4" s="9"/>
      <c r="E4" s="10"/>
      <c r="F4" s="11"/>
      <c r="G4" s="11"/>
      <c r="H4" s="11"/>
      <c r="I4" s="11"/>
      <c r="J4" s="11"/>
      <c r="K4" s="11"/>
      <c r="L4" s="11"/>
      <c r="M4" s="11"/>
    </row>
    <row r="5" spans="1:13" ht="17.25" customHeight="1" x14ac:dyDescent="0.2">
      <c r="B5" s="200" t="s">
        <v>12</v>
      </c>
      <c r="C5" s="200"/>
      <c r="D5" s="200"/>
      <c r="E5" s="200"/>
      <c r="F5" s="200"/>
      <c r="G5" s="200"/>
      <c r="H5" s="200"/>
      <c r="I5" s="200"/>
      <c r="J5" s="13"/>
      <c r="K5" s="13"/>
      <c r="L5" s="12"/>
      <c r="M5" s="13"/>
    </row>
    <row r="6" spans="1:13" x14ac:dyDescent="0.2">
      <c r="B6" s="13"/>
      <c r="C6" s="13"/>
      <c r="D6" s="13"/>
      <c r="E6" s="13"/>
      <c r="F6" s="13"/>
      <c r="G6" s="13"/>
      <c r="H6" s="13"/>
      <c r="I6" s="13"/>
      <c r="J6" s="13"/>
      <c r="K6" s="13"/>
      <c r="L6" s="13"/>
      <c r="M6" s="13"/>
    </row>
    <row r="7" spans="1:13" x14ac:dyDescent="0.2">
      <c r="B7" s="13"/>
      <c r="C7" s="13"/>
      <c r="D7" s="13"/>
      <c r="E7" s="13"/>
      <c r="F7" s="13"/>
      <c r="G7" s="13"/>
      <c r="H7" s="13"/>
    </row>
    <row r="8" spans="1:13" ht="15.75" x14ac:dyDescent="0.25">
      <c r="B8" s="26" t="s">
        <v>9</v>
      </c>
      <c r="C8" s="13"/>
      <c r="D8" s="13"/>
      <c r="E8" s="13"/>
      <c r="G8" s="13"/>
      <c r="H8" s="13"/>
      <c r="K8" s="13"/>
      <c r="L8" s="13"/>
      <c r="M8" s="13"/>
    </row>
    <row r="9" spans="1:13" ht="34.5" customHeight="1" x14ac:dyDescent="0.2">
      <c r="B9" s="21" t="s">
        <v>7</v>
      </c>
      <c r="C9" s="21" t="s">
        <v>10</v>
      </c>
      <c r="D9" s="21" t="s">
        <v>11</v>
      </c>
      <c r="E9" s="25" t="s">
        <v>69</v>
      </c>
      <c r="F9" s="25" t="s">
        <v>70</v>
      </c>
      <c r="G9" s="25" t="s">
        <v>20</v>
      </c>
      <c r="H9" s="25" t="s">
        <v>21</v>
      </c>
      <c r="I9" s="21" t="s">
        <v>16</v>
      </c>
    </row>
    <row r="10" spans="1:13" ht="18.75" customHeight="1" x14ac:dyDescent="0.2">
      <c r="B10" s="144" t="s">
        <v>65</v>
      </c>
      <c r="C10" s="145">
        <f>'4. DDI Fees'!L75</f>
        <v>0</v>
      </c>
      <c r="D10" s="146"/>
      <c r="E10" s="146"/>
      <c r="F10" s="146"/>
      <c r="G10" s="146"/>
      <c r="H10" s="146"/>
      <c r="I10" s="147"/>
    </row>
    <row r="11" spans="1:13" ht="18.75" customHeight="1" x14ac:dyDescent="0.2">
      <c r="B11" s="148" t="s">
        <v>66</v>
      </c>
      <c r="C11" s="146"/>
      <c r="D11" s="149">
        <f>'6. Operations Fees'!F41</f>
        <v>0</v>
      </c>
      <c r="E11" s="149">
        <f>'6. Operations Fees'!F42</f>
        <v>0</v>
      </c>
      <c r="F11" s="149">
        <f>'6. Operations Fees'!F43</f>
        <v>0</v>
      </c>
      <c r="G11" s="149">
        <f>'6. Operations Fees'!F44</f>
        <v>0</v>
      </c>
      <c r="H11" s="149">
        <f>'6. Operations Fees'!F45</f>
        <v>0</v>
      </c>
      <c r="I11" s="145">
        <f t="shared" ref="I11:I12" si="0">SUM(C11:H11)</f>
        <v>0</v>
      </c>
    </row>
    <row r="12" spans="1:13" ht="18.75" customHeight="1" x14ac:dyDescent="0.2">
      <c r="B12" s="148" t="s">
        <v>67</v>
      </c>
      <c r="C12" s="146"/>
      <c r="D12" s="149">
        <f>'6. Operations Fees'!H41</f>
        <v>0</v>
      </c>
      <c r="E12" s="149">
        <f>'6. Operations Fees'!H42</f>
        <v>0</v>
      </c>
      <c r="F12" s="149">
        <f>'6. Operations Fees'!H43</f>
        <v>0</v>
      </c>
      <c r="G12" s="149">
        <f>'6. Operations Fees'!H44</f>
        <v>0</v>
      </c>
      <c r="H12" s="149">
        <f>'6. Operations Fees'!H45</f>
        <v>0</v>
      </c>
      <c r="I12" s="145">
        <f t="shared" si="0"/>
        <v>0</v>
      </c>
    </row>
    <row r="13" spans="1:13" ht="18.75" customHeight="1" thickBot="1" x14ac:dyDescent="0.25">
      <c r="B13" s="150" t="s">
        <v>8</v>
      </c>
      <c r="C13" s="151" t="str">
        <f>'7. Enhancements'!C20</f>
        <v/>
      </c>
      <c r="D13" s="151" t="str">
        <f>'7. Enhancements'!D20</f>
        <v/>
      </c>
      <c r="E13" s="151" t="str">
        <f>'7. Enhancements'!E20</f>
        <v/>
      </c>
      <c r="F13" s="151" t="str">
        <f>'7. Enhancements'!F20</f>
        <v/>
      </c>
      <c r="G13" s="151" t="str">
        <f>'7. Enhancements'!G20</f>
        <v/>
      </c>
      <c r="H13" s="151" t="str">
        <f>'7. Enhancements'!H20</f>
        <v/>
      </c>
      <c r="I13" s="152">
        <f>SUM(C13:H13)</f>
        <v>0</v>
      </c>
    </row>
    <row r="14" spans="1:13" ht="18.75" customHeight="1" thickTop="1" x14ac:dyDescent="0.2">
      <c r="B14" s="153" t="s">
        <v>6</v>
      </c>
      <c r="C14" s="154">
        <f t="shared" ref="C14:I14" si="1">SUM(C10:C13)</f>
        <v>0</v>
      </c>
      <c r="D14" s="154">
        <f t="shared" si="1"/>
        <v>0</v>
      </c>
      <c r="E14" s="154">
        <f t="shared" si="1"/>
        <v>0</v>
      </c>
      <c r="F14" s="154">
        <f t="shared" si="1"/>
        <v>0</v>
      </c>
      <c r="G14" s="154">
        <f t="shared" si="1"/>
        <v>0</v>
      </c>
      <c r="H14" s="154">
        <f t="shared" si="1"/>
        <v>0</v>
      </c>
      <c r="I14" s="154">
        <f t="shared" si="1"/>
        <v>0</v>
      </c>
    </row>
    <row r="17" spans="8:9" x14ac:dyDescent="0.2">
      <c r="H17" s="4" t="s">
        <v>98</v>
      </c>
      <c r="I17" s="76">
        <f>SUM(C14:F14)</f>
        <v>0</v>
      </c>
    </row>
  </sheetData>
  <sheetProtection algorithmName="SHA-512" hashValue="eaxdRbacCveEzCiEM/l9jt8/J/h2z508b7RvH617qbXBdx5eH9sO+HR+5usLu682AiddS2DtUSFZ0kUeRK9OCg==" saltValue="bMGY0EwIN/Dmp5DnwrQbug==" spinCount="100000" sheet="1" objects="1" scenarios="1"/>
  <protectedRanges>
    <protectedRange algorithmName="SHA-512" hashValue="E5gxRQGP2Sa8wOrRUwHPXIwiTuW1Xv8KomBH2eeqkop29mXl4Ov9L6dFT4J+Cv9IFmOyCEUmxKhGk92uMcfkSw==" saltValue="hViH0JCQJRxANaoliwV/Nw==" spinCount="100000" sqref="I2" name="Range1"/>
  </protectedRanges>
  <mergeCells count="1">
    <mergeCell ref="B5:I5"/>
  </mergeCells>
  <phoneticPr fontId="7" type="noConversion"/>
  <printOptions horizontalCentered="1"/>
  <pageMargins left="0" right="0" top="0.74" bottom="0.5" header="0" footer="0"/>
  <pageSetup orientation="landscape" r:id="rId1"/>
  <headerFooter alignWithMargins="0">
    <oddFooter>&amp;L_x000D_&amp;C_x000D_&amp;R_x000D_</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40635-F3B5-466A-9050-40D2468F4459}">
  <sheetPr>
    <pageSetUpPr fitToPage="1"/>
  </sheetPr>
  <dimension ref="A1:H72"/>
  <sheetViews>
    <sheetView showGridLines="0" zoomScaleNormal="100" workbookViewId="0"/>
  </sheetViews>
  <sheetFormatPr defaultRowHeight="12.75" x14ac:dyDescent="0.2"/>
  <cols>
    <col min="1" max="1" width="5.140625" style="87" customWidth="1"/>
    <col min="2" max="2" width="40.28515625" style="101" customWidth="1"/>
    <col min="3" max="5" width="17" style="87" customWidth="1"/>
    <col min="6" max="8" width="12.7109375" style="87" customWidth="1"/>
    <col min="9" max="16384" width="9.140625" style="87"/>
  </cols>
  <sheetData>
    <row r="1" spans="1:8" ht="15.75" x14ac:dyDescent="0.25">
      <c r="A1" s="2" t="s">
        <v>127</v>
      </c>
      <c r="B1" s="87"/>
      <c r="C1" s="4" t="s">
        <v>0</v>
      </c>
      <c r="D1" s="201">
        <f>'2. Summary'!I2</f>
        <v>0</v>
      </c>
      <c r="E1" s="202"/>
    </row>
    <row r="2" spans="1:8" ht="15.75" x14ac:dyDescent="0.25">
      <c r="A2" s="2" t="str">
        <f>'2. Summary'!A2</f>
        <v>Attachment D - Cost Proposal</v>
      </c>
      <c r="B2" s="87"/>
    </row>
    <row r="3" spans="1:8" ht="15" x14ac:dyDescent="0.25">
      <c r="A3" s="5" t="s">
        <v>22</v>
      </c>
      <c r="B3" s="87"/>
    </row>
    <row r="4" spans="1:8" ht="15" x14ac:dyDescent="0.25">
      <c r="A4" s="5"/>
      <c r="B4" s="87"/>
    </row>
    <row r="5" spans="1:8" ht="71.25" customHeight="1" x14ac:dyDescent="0.2">
      <c r="A5" s="203" t="s">
        <v>103</v>
      </c>
      <c r="B5" s="204"/>
      <c r="C5" s="204"/>
      <c r="D5" s="204"/>
      <c r="E5" s="205"/>
    </row>
    <row r="6" spans="1:8" x14ac:dyDescent="0.2">
      <c r="A6" s="52"/>
      <c r="B6" s="52"/>
      <c r="C6" s="52"/>
      <c r="D6" s="52"/>
      <c r="E6" s="52"/>
      <c r="F6" s="52"/>
      <c r="G6" s="52"/>
      <c r="H6" s="52"/>
    </row>
    <row r="7" spans="1:8" s="100" customFormat="1" x14ac:dyDescent="0.2">
      <c r="B7" s="101"/>
      <c r="C7" s="87"/>
      <c r="D7" s="87"/>
      <c r="E7" s="87"/>
      <c r="F7" s="87"/>
      <c r="G7" s="87"/>
      <c r="H7" s="87"/>
    </row>
    <row r="8" spans="1:8" ht="15.75" x14ac:dyDescent="0.25">
      <c r="B8" s="2"/>
    </row>
    <row r="9" spans="1:8" ht="45" x14ac:dyDescent="0.2">
      <c r="B9" s="73" t="s">
        <v>2</v>
      </c>
      <c r="C9" s="102" t="s">
        <v>42</v>
      </c>
      <c r="D9" s="102" t="s">
        <v>43</v>
      </c>
      <c r="E9" s="102" t="s">
        <v>41</v>
      </c>
    </row>
    <row r="10" spans="1:8" ht="15" x14ac:dyDescent="0.2">
      <c r="B10" s="90" t="s">
        <v>27</v>
      </c>
      <c r="C10" s="103">
        <v>50</v>
      </c>
      <c r="D10" s="103">
        <v>51.5</v>
      </c>
      <c r="E10" s="104">
        <f>IFERROR((D10-C10)/D10,"")</f>
        <v>2.9126213592233011E-2</v>
      </c>
    </row>
    <row r="11" spans="1:8" ht="15" x14ac:dyDescent="0.2">
      <c r="B11" s="75" t="s">
        <v>34</v>
      </c>
      <c r="C11" s="49"/>
      <c r="D11" s="49"/>
      <c r="E11" s="105" t="str">
        <f>IFERROR((D11-C11)/D11,"")</f>
        <v/>
      </c>
    </row>
    <row r="12" spans="1:8" ht="15" x14ac:dyDescent="0.2">
      <c r="B12" s="75" t="s">
        <v>35</v>
      </c>
      <c r="C12" s="49"/>
      <c r="D12" s="49"/>
      <c r="E12" s="105" t="str">
        <f t="shared" ref="E12:E72" si="0">IFERROR((D12-C12)/D12,"")</f>
        <v/>
      </c>
    </row>
    <row r="13" spans="1:8" ht="15" x14ac:dyDescent="0.2">
      <c r="B13" s="75" t="s">
        <v>36</v>
      </c>
      <c r="C13" s="49"/>
      <c r="D13" s="49"/>
      <c r="E13" s="105" t="str">
        <f t="shared" si="0"/>
        <v/>
      </c>
    </row>
    <row r="14" spans="1:8" ht="15" x14ac:dyDescent="0.2">
      <c r="B14" s="75" t="s">
        <v>37</v>
      </c>
      <c r="C14" s="49"/>
      <c r="D14" s="49"/>
      <c r="E14" s="105" t="str">
        <f t="shared" si="0"/>
        <v/>
      </c>
    </row>
    <row r="15" spans="1:8" ht="15" x14ac:dyDescent="0.2">
      <c r="B15" s="75" t="s">
        <v>38</v>
      </c>
      <c r="C15" s="49"/>
      <c r="D15" s="49"/>
      <c r="E15" s="105" t="str">
        <f t="shared" si="0"/>
        <v/>
      </c>
    </row>
    <row r="16" spans="1:8" ht="15" x14ac:dyDescent="0.2">
      <c r="B16" s="75" t="s">
        <v>39</v>
      </c>
      <c r="C16" s="49"/>
      <c r="D16" s="49"/>
      <c r="E16" s="105" t="str">
        <f t="shared" si="0"/>
        <v/>
      </c>
    </row>
    <row r="17" spans="2:5" ht="15" x14ac:dyDescent="0.2">
      <c r="B17" s="75" t="s">
        <v>40</v>
      </c>
      <c r="C17" s="49"/>
      <c r="D17" s="49"/>
      <c r="E17" s="105" t="str">
        <f t="shared" si="0"/>
        <v/>
      </c>
    </row>
    <row r="18" spans="2:5" ht="15" x14ac:dyDescent="0.2">
      <c r="B18" s="53" t="s">
        <v>33</v>
      </c>
      <c r="C18" s="49"/>
      <c r="D18" s="49"/>
      <c r="E18" s="105" t="str">
        <f t="shared" si="0"/>
        <v/>
      </c>
    </row>
    <row r="19" spans="2:5" ht="15" x14ac:dyDescent="0.2">
      <c r="B19" s="53" t="s">
        <v>33</v>
      </c>
      <c r="C19" s="49"/>
      <c r="D19" s="49"/>
      <c r="E19" s="105" t="str">
        <f t="shared" si="0"/>
        <v/>
      </c>
    </row>
    <row r="20" spans="2:5" ht="15" x14ac:dyDescent="0.2">
      <c r="B20" s="53" t="s">
        <v>33</v>
      </c>
      <c r="C20" s="49"/>
      <c r="D20" s="49"/>
      <c r="E20" s="105" t="str">
        <f t="shared" si="0"/>
        <v/>
      </c>
    </row>
    <row r="21" spans="2:5" ht="15" x14ac:dyDescent="0.2">
      <c r="B21" s="53" t="s">
        <v>33</v>
      </c>
      <c r="C21" s="49"/>
      <c r="D21" s="49"/>
      <c r="E21" s="105" t="str">
        <f t="shared" si="0"/>
        <v/>
      </c>
    </row>
    <row r="22" spans="2:5" ht="15" x14ac:dyDescent="0.2">
      <c r="B22" s="53" t="s">
        <v>33</v>
      </c>
      <c r="C22" s="49"/>
      <c r="D22" s="49"/>
      <c r="E22" s="105" t="str">
        <f t="shared" si="0"/>
        <v/>
      </c>
    </row>
    <row r="23" spans="2:5" ht="15" x14ac:dyDescent="0.2">
      <c r="B23" s="53" t="s">
        <v>33</v>
      </c>
      <c r="C23" s="49"/>
      <c r="D23" s="49"/>
      <c r="E23" s="105" t="str">
        <f t="shared" si="0"/>
        <v/>
      </c>
    </row>
    <row r="24" spans="2:5" ht="15" x14ac:dyDescent="0.2">
      <c r="B24" s="53" t="s">
        <v>33</v>
      </c>
      <c r="C24" s="49"/>
      <c r="D24" s="49"/>
      <c r="E24" s="105" t="str">
        <f t="shared" si="0"/>
        <v/>
      </c>
    </row>
    <row r="25" spans="2:5" ht="15" x14ac:dyDescent="0.2">
      <c r="B25" s="53" t="s">
        <v>33</v>
      </c>
      <c r="C25" s="49"/>
      <c r="D25" s="49"/>
      <c r="E25" s="105" t="str">
        <f t="shared" si="0"/>
        <v/>
      </c>
    </row>
    <row r="26" spans="2:5" ht="15" x14ac:dyDescent="0.2">
      <c r="B26" s="53" t="s">
        <v>33</v>
      </c>
      <c r="C26" s="49"/>
      <c r="D26" s="49"/>
      <c r="E26" s="105" t="str">
        <f t="shared" si="0"/>
        <v/>
      </c>
    </row>
    <row r="27" spans="2:5" ht="15" x14ac:dyDescent="0.2">
      <c r="B27" s="53" t="s">
        <v>33</v>
      </c>
      <c r="C27" s="49"/>
      <c r="D27" s="49"/>
      <c r="E27" s="105" t="str">
        <f t="shared" si="0"/>
        <v/>
      </c>
    </row>
    <row r="28" spans="2:5" ht="15" x14ac:dyDescent="0.2">
      <c r="B28" s="53" t="s">
        <v>33</v>
      </c>
      <c r="C28" s="49"/>
      <c r="D28" s="49"/>
      <c r="E28" s="105" t="str">
        <f t="shared" si="0"/>
        <v/>
      </c>
    </row>
    <row r="29" spans="2:5" ht="15" x14ac:dyDescent="0.2">
      <c r="B29" s="53" t="s">
        <v>33</v>
      </c>
      <c r="C29" s="49"/>
      <c r="D29" s="49"/>
      <c r="E29" s="105" t="str">
        <f t="shared" si="0"/>
        <v/>
      </c>
    </row>
    <row r="30" spans="2:5" ht="15" x14ac:dyDescent="0.2">
      <c r="B30" s="53" t="s">
        <v>33</v>
      </c>
      <c r="C30" s="49"/>
      <c r="D30" s="49"/>
      <c r="E30" s="105" t="str">
        <f t="shared" si="0"/>
        <v/>
      </c>
    </row>
    <row r="31" spans="2:5" ht="15" x14ac:dyDescent="0.2">
      <c r="B31" s="53" t="s">
        <v>33</v>
      </c>
      <c r="C31" s="49"/>
      <c r="D31" s="49"/>
      <c r="E31" s="105" t="str">
        <f t="shared" si="0"/>
        <v/>
      </c>
    </row>
    <row r="32" spans="2:5" ht="15" x14ac:dyDescent="0.2">
      <c r="B32" s="53" t="s">
        <v>33</v>
      </c>
      <c r="C32" s="49"/>
      <c r="D32" s="49"/>
      <c r="E32" s="105" t="str">
        <f t="shared" si="0"/>
        <v/>
      </c>
    </row>
    <row r="33" spans="2:5" ht="15" x14ac:dyDescent="0.2">
      <c r="B33" s="53" t="s">
        <v>33</v>
      </c>
      <c r="C33" s="49"/>
      <c r="D33" s="49"/>
      <c r="E33" s="105" t="str">
        <f t="shared" si="0"/>
        <v/>
      </c>
    </row>
    <row r="34" spans="2:5" ht="15" x14ac:dyDescent="0.2">
      <c r="B34" s="53" t="s">
        <v>33</v>
      </c>
      <c r="C34" s="49"/>
      <c r="D34" s="49"/>
      <c r="E34" s="105" t="str">
        <f t="shared" si="0"/>
        <v/>
      </c>
    </row>
    <row r="35" spans="2:5" ht="15" x14ac:dyDescent="0.2">
      <c r="B35" s="53" t="s">
        <v>33</v>
      </c>
      <c r="C35" s="49"/>
      <c r="D35" s="49"/>
      <c r="E35" s="105" t="str">
        <f t="shared" si="0"/>
        <v/>
      </c>
    </row>
    <row r="36" spans="2:5" ht="15" x14ac:dyDescent="0.2">
      <c r="B36" s="53" t="s">
        <v>33</v>
      </c>
      <c r="C36" s="49"/>
      <c r="D36" s="49"/>
      <c r="E36" s="105" t="str">
        <f t="shared" si="0"/>
        <v/>
      </c>
    </row>
    <row r="37" spans="2:5" ht="15" x14ac:dyDescent="0.2">
      <c r="B37" s="53" t="s">
        <v>33</v>
      </c>
      <c r="C37" s="49"/>
      <c r="D37" s="49"/>
      <c r="E37" s="105" t="str">
        <f t="shared" si="0"/>
        <v/>
      </c>
    </row>
    <row r="38" spans="2:5" ht="15" x14ac:dyDescent="0.2">
      <c r="B38" s="53" t="s">
        <v>33</v>
      </c>
      <c r="C38" s="49"/>
      <c r="D38" s="49"/>
      <c r="E38" s="105" t="str">
        <f t="shared" si="0"/>
        <v/>
      </c>
    </row>
    <row r="39" spans="2:5" ht="15" x14ac:dyDescent="0.2">
      <c r="B39" s="53" t="s">
        <v>33</v>
      </c>
      <c r="C39" s="49"/>
      <c r="D39" s="49"/>
      <c r="E39" s="105" t="str">
        <f t="shared" si="0"/>
        <v/>
      </c>
    </row>
    <row r="40" spans="2:5" ht="15" x14ac:dyDescent="0.2">
      <c r="B40" s="53" t="s">
        <v>33</v>
      </c>
      <c r="C40" s="49"/>
      <c r="D40" s="49"/>
      <c r="E40" s="105" t="str">
        <f t="shared" si="0"/>
        <v/>
      </c>
    </row>
    <row r="41" spans="2:5" ht="15" x14ac:dyDescent="0.2">
      <c r="B41" s="53" t="s">
        <v>33</v>
      </c>
      <c r="C41" s="49"/>
      <c r="D41" s="49"/>
      <c r="E41" s="105" t="str">
        <f t="shared" si="0"/>
        <v/>
      </c>
    </row>
    <row r="42" spans="2:5" ht="15" x14ac:dyDescent="0.2">
      <c r="B42" s="53" t="s">
        <v>33</v>
      </c>
      <c r="C42" s="49"/>
      <c r="D42" s="49"/>
      <c r="E42" s="105" t="str">
        <f t="shared" si="0"/>
        <v/>
      </c>
    </row>
    <row r="43" spans="2:5" ht="15" x14ac:dyDescent="0.2">
      <c r="B43" s="53" t="s">
        <v>33</v>
      </c>
      <c r="C43" s="49"/>
      <c r="D43" s="49"/>
      <c r="E43" s="105" t="str">
        <f t="shared" si="0"/>
        <v/>
      </c>
    </row>
    <row r="44" spans="2:5" ht="15" x14ac:dyDescent="0.2">
      <c r="B44" s="53" t="s">
        <v>33</v>
      </c>
      <c r="C44" s="49"/>
      <c r="D44" s="49"/>
      <c r="E44" s="105" t="str">
        <f t="shared" si="0"/>
        <v/>
      </c>
    </row>
    <row r="45" spans="2:5" ht="15" x14ac:dyDescent="0.2">
      <c r="B45" s="53" t="s">
        <v>33</v>
      </c>
      <c r="C45" s="49"/>
      <c r="D45" s="49"/>
      <c r="E45" s="105" t="str">
        <f t="shared" si="0"/>
        <v/>
      </c>
    </row>
    <row r="46" spans="2:5" ht="15" x14ac:dyDescent="0.2">
      <c r="B46" s="53" t="s">
        <v>33</v>
      </c>
      <c r="C46" s="49"/>
      <c r="D46" s="49"/>
      <c r="E46" s="105" t="str">
        <f t="shared" si="0"/>
        <v/>
      </c>
    </row>
    <row r="47" spans="2:5" ht="15" x14ac:dyDescent="0.2">
      <c r="B47" s="53" t="s">
        <v>33</v>
      </c>
      <c r="C47" s="49"/>
      <c r="D47" s="49"/>
      <c r="E47" s="105" t="str">
        <f t="shared" si="0"/>
        <v/>
      </c>
    </row>
    <row r="48" spans="2:5" ht="15" x14ac:dyDescent="0.2">
      <c r="B48" s="53" t="s">
        <v>33</v>
      </c>
      <c r="C48" s="49"/>
      <c r="D48" s="49"/>
      <c r="E48" s="105" t="str">
        <f t="shared" si="0"/>
        <v/>
      </c>
    </row>
    <row r="49" spans="2:5" ht="15" x14ac:dyDescent="0.2">
      <c r="B49" s="53" t="s">
        <v>33</v>
      </c>
      <c r="C49" s="49"/>
      <c r="D49" s="49"/>
      <c r="E49" s="105" t="str">
        <f t="shared" si="0"/>
        <v/>
      </c>
    </row>
    <row r="50" spans="2:5" ht="15" x14ac:dyDescent="0.2">
      <c r="B50" s="53" t="s">
        <v>33</v>
      </c>
      <c r="C50" s="49"/>
      <c r="D50" s="49"/>
      <c r="E50" s="105" t="str">
        <f t="shared" ref="E50:E71" si="1">IFERROR((D50-C50)/D50,"")</f>
        <v/>
      </c>
    </row>
    <row r="51" spans="2:5" ht="15" x14ac:dyDescent="0.2">
      <c r="B51" s="53" t="s">
        <v>33</v>
      </c>
      <c r="C51" s="49"/>
      <c r="D51" s="49"/>
      <c r="E51" s="105" t="str">
        <f t="shared" si="1"/>
        <v/>
      </c>
    </row>
    <row r="52" spans="2:5" ht="15" x14ac:dyDescent="0.2">
      <c r="B52" s="53" t="s">
        <v>33</v>
      </c>
      <c r="C52" s="49"/>
      <c r="D52" s="49"/>
      <c r="E52" s="105" t="str">
        <f t="shared" si="1"/>
        <v/>
      </c>
    </row>
    <row r="53" spans="2:5" ht="15" x14ac:dyDescent="0.2">
      <c r="B53" s="53" t="s">
        <v>33</v>
      </c>
      <c r="C53" s="49"/>
      <c r="D53" s="49"/>
      <c r="E53" s="105" t="str">
        <f t="shared" si="1"/>
        <v/>
      </c>
    </row>
    <row r="54" spans="2:5" ht="15" x14ac:dyDescent="0.2">
      <c r="B54" s="53" t="s">
        <v>33</v>
      </c>
      <c r="C54" s="49"/>
      <c r="D54" s="49"/>
      <c r="E54" s="105" t="str">
        <f t="shared" si="1"/>
        <v/>
      </c>
    </row>
    <row r="55" spans="2:5" ht="15" x14ac:dyDescent="0.2">
      <c r="B55" s="53" t="s">
        <v>33</v>
      </c>
      <c r="C55" s="49"/>
      <c r="D55" s="49"/>
      <c r="E55" s="105" t="str">
        <f t="shared" si="1"/>
        <v/>
      </c>
    </row>
    <row r="56" spans="2:5" ht="15" x14ac:dyDescent="0.2">
      <c r="B56" s="53" t="s">
        <v>33</v>
      </c>
      <c r="C56" s="49"/>
      <c r="D56" s="49"/>
      <c r="E56" s="105" t="str">
        <f t="shared" si="1"/>
        <v/>
      </c>
    </row>
    <row r="57" spans="2:5" ht="15" x14ac:dyDescent="0.2">
      <c r="B57" s="53" t="s">
        <v>33</v>
      </c>
      <c r="C57" s="49"/>
      <c r="D57" s="49"/>
      <c r="E57" s="105" t="str">
        <f t="shared" si="1"/>
        <v/>
      </c>
    </row>
    <row r="58" spans="2:5" ht="15" x14ac:dyDescent="0.2">
      <c r="B58" s="53" t="s">
        <v>33</v>
      </c>
      <c r="C58" s="49"/>
      <c r="D58" s="49"/>
      <c r="E58" s="105" t="str">
        <f t="shared" si="1"/>
        <v/>
      </c>
    </row>
    <row r="59" spans="2:5" ht="15" x14ac:dyDescent="0.2">
      <c r="B59" s="53" t="s">
        <v>33</v>
      </c>
      <c r="C59" s="49"/>
      <c r="D59" s="49"/>
      <c r="E59" s="105" t="str">
        <f t="shared" si="1"/>
        <v/>
      </c>
    </row>
    <row r="60" spans="2:5" ht="15" x14ac:dyDescent="0.2">
      <c r="B60" s="53" t="s">
        <v>33</v>
      </c>
      <c r="C60" s="49"/>
      <c r="D60" s="49"/>
      <c r="E60" s="105" t="str">
        <f t="shared" si="1"/>
        <v/>
      </c>
    </row>
    <row r="61" spans="2:5" ht="15" x14ac:dyDescent="0.2">
      <c r="B61" s="53" t="s">
        <v>33</v>
      </c>
      <c r="C61" s="49"/>
      <c r="D61" s="49"/>
      <c r="E61" s="105" t="str">
        <f t="shared" si="1"/>
        <v/>
      </c>
    </row>
    <row r="62" spans="2:5" ht="15" x14ac:dyDescent="0.2">
      <c r="B62" s="53" t="s">
        <v>33</v>
      </c>
      <c r="C62" s="49"/>
      <c r="D62" s="49"/>
      <c r="E62" s="105" t="str">
        <f t="shared" si="1"/>
        <v/>
      </c>
    </row>
    <row r="63" spans="2:5" ht="15" x14ac:dyDescent="0.2">
      <c r="B63" s="53" t="s">
        <v>33</v>
      </c>
      <c r="C63" s="49"/>
      <c r="D63" s="49"/>
      <c r="E63" s="105" t="str">
        <f t="shared" si="1"/>
        <v/>
      </c>
    </row>
    <row r="64" spans="2:5" ht="15" x14ac:dyDescent="0.2">
      <c r="B64" s="53" t="s">
        <v>33</v>
      </c>
      <c r="C64" s="49"/>
      <c r="D64" s="49"/>
      <c r="E64" s="105" t="str">
        <f t="shared" si="1"/>
        <v/>
      </c>
    </row>
    <row r="65" spans="2:5" ht="15" x14ac:dyDescent="0.2">
      <c r="B65" s="53" t="s">
        <v>33</v>
      </c>
      <c r="C65" s="49"/>
      <c r="D65" s="49"/>
      <c r="E65" s="105" t="str">
        <f t="shared" si="1"/>
        <v/>
      </c>
    </row>
    <row r="66" spans="2:5" ht="15" x14ac:dyDescent="0.2">
      <c r="B66" s="53" t="s">
        <v>33</v>
      </c>
      <c r="C66" s="49"/>
      <c r="D66" s="49"/>
      <c r="E66" s="105" t="str">
        <f t="shared" si="1"/>
        <v/>
      </c>
    </row>
    <row r="67" spans="2:5" ht="15" x14ac:dyDescent="0.2">
      <c r="B67" s="53" t="s">
        <v>33</v>
      </c>
      <c r="C67" s="49"/>
      <c r="D67" s="49"/>
      <c r="E67" s="105" t="str">
        <f t="shared" si="1"/>
        <v/>
      </c>
    </row>
    <row r="68" spans="2:5" ht="15" x14ac:dyDescent="0.2">
      <c r="B68" s="53" t="s">
        <v>33</v>
      </c>
      <c r="C68" s="49"/>
      <c r="D68" s="49"/>
      <c r="E68" s="105" t="str">
        <f t="shared" si="1"/>
        <v/>
      </c>
    </row>
    <row r="69" spans="2:5" ht="15" x14ac:dyDescent="0.2">
      <c r="B69" s="53" t="s">
        <v>33</v>
      </c>
      <c r="C69" s="49"/>
      <c r="D69" s="49"/>
      <c r="E69" s="105" t="str">
        <f t="shared" si="1"/>
        <v/>
      </c>
    </row>
    <row r="70" spans="2:5" ht="15" x14ac:dyDescent="0.2">
      <c r="B70" s="53" t="s">
        <v>33</v>
      </c>
      <c r="C70" s="49"/>
      <c r="D70" s="49"/>
      <c r="E70" s="105" t="str">
        <f t="shared" si="1"/>
        <v/>
      </c>
    </row>
    <row r="71" spans="2:5" ht="15" x14ac:dyDescent="0.2">
      <c r="B71" s="53" t="s">
        <v>33</v>
      </c>
      <c r="C71" s="49"/>
      <c r="D71" s="49"/>
      <c r="E71" s="105" t="str">
        <f t="shared" si="1"/>
        <v/>
      </c>
    </row>
    <row r="72" spans="2:5" ht="15" x14ac:dyDescent="0.2">
      <c r="B72" s="53" t="s">
        <v>33</v>
      </c>
      <c r="C72" s="49"/>
      <c r="D72" s="49"/>
      <c r="E72" s="105" t="str">
        <f t="shared" si="0"/>
        <v/>
      </c>
    </row>
  </sheetData>
  <sheetProtection algorithmName="SHA-512" hashValue="HeLfTU6K0KnKtEk7zIkjxqkliclMrDHd4hWVXlOH1dSKL+LE/RQ59WJuOpKFOEyDaK4og6Gdl1ue63RIE3hl4g==" saltValue="QflIvpqPUtd+WkLZ4Va1tA==" spinCount="100000" sheet="1" objects="1" scenarios="1" formatCells="0" insertRows="0"/>
  <protectedRanges>
    <protectedRange sqref="B18:B72" name="Range2"/>
    <protectedRange sqref="C11:D72" name="Range1"/>
  </protectedRanges>
  <mergeCells count="2">
    <mergeCell ref="D1:E1"/>
    <mergeCell ref="A5:E5"/>
  </mergeCells>
  <pageMargins left="0.7" right="0.7" top="0.75" bottom="0.75" header="0.3" footer="0.3"/>
  <pageSetup scale="76" fitToHeight="0"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84C3C-429B-4204-985E-27662AC26620}">
  <sheetPr>
    <pageSetUpPr fitToPage="1"/>
  </sheetPr>
  <dimension ref="A1:R168"/>
  <sheetViews>
    <sheetView showGridLines="0" zoomScaleNormal="100" zoomScalePageLayoutView="85" workbookViewId="0"/>
  </sheetViews>
  <sheetFormatPr defaultColWidth="8.85546875" defaultRowHeight="12.75" x14ac:dyDescent="0.2"/>
  <cols>
    <col min="1" max="1" width="5.28515625" style="54" customWidth="1"/>
    <col min="2" max="2" width="37.5703125" style="54" customWidth="1"/>
    <col min="3" max="7" width="13.7109375" style="54" customWidth="1"/>
    <col min="8" max="8" width="14.7109375" style="54" customWidth="1"/>
    <col min="9" max="9" width="14.42578125" style="54" customWidth="1"/>
    <col min="10" max="10" width="1.140625" style="54" customWidth="1"/>
    <col min="11" max="11" width="10.140625" style="54" customWidth="1"/>
    <col min="12" max="19" width="14.28515625" style="54" customWidth="1"/>
    <col min="20" max="20" width="2.28515625" style="54" customWidth="1"/>
    <col min="21" max="25" width="14.28515625" style="54" customWidth="1"/>
    <col min="26" max="16384" width="8.85546875" style="54"/>
  </cols>
  <sheetData>
    <row r="1" spans="1:18" ht="15.75" x14ac:dyDescent="0.25">
      <c r="A1" s="2" t="s">
        <v>127</v>
      </c>
      <c r="G1" s="4" t="s">
        <v>0</v>
      </c>
      <c r="H1" s="201">
        <f>'2. Summary'!I2</f>
        <v>0</v>
      </c>
      <c r="I1" s="202"/>
    </row>
    <row r="2" spans="1:18" ht="15" customHeight="1" x14ac:dyDescent="0.25">
      <c r="A2" s="2" t="str">
        <f>'2. Summary'!A2</f>
        <v>Attachment D - Cost Proposal</v>
      </c>
    </row>
    <row r="3" spans="1:18" ht="15" x14ac:dyDescent="0.25">
      <c r="A3" s="5" t="s">
        <v>24</v>
      </c>
      <c r="C3" s="47"/>
      <c r="D3" s="47"/>
    </row>
    <row r="4" spans="1:18" s="85" customFormat="1" ht="15" customHeight="1" x14ac:dyDescent="0.25">
      <c r="A4" s="15"/>
      <c r="D4" s="17"/>
      <c r="E4" s="18"/>
    </row>
    <row r="5" spans="1:18" s="85" customFormat="1" ht="34.5" customHeight="1" x14ac:dyDescent="0.25">
      <c r="A5" s="15"/>
      <c r="B5" s="207" t="s">
        <v>116</v>
      </c>
      <c r="C5" s="208"/>
      <c r="D5" s="208"/>
      <c r="E5" s="208"/>
      <c r="F5" s="208"/>
      <c r="G5" s="208"/>
      <c r="H5" s="208"/>
      <c r="I5" s="208"/>
      <c r="J5" s="208"/>
      <c r="K5" s="208"/>
      <c r="L5" s="209"/>
      <c r="R5" s="19"/>
    </row>
    <row r="7" spans="1:18" x14ac:dyDescent="0.2">
      <c r="B7" s="86"/>
      <c r="C7" s="206" t="s">
        <v>114</v>
      </c>
      <c r="D7" s="206"/>
      <c r="E7" s="206"/>
      <c r="F7" s="206"/>
      <c r="G7" s="206"/>
      <c r="H7" s="206"/>
      <c r="I7" s="206"/>
      <c r="J7" s="87"/>
      <c r="K7" s="87"/>
      <c r="L7" s="87"/>
    </row>
    <row r="8" spans="1:18" ht="51" x14ac:dyDescent="0.2">
      <c r="B8" s="88" t="s">
        <v>25</v>
      </c>
      <c r="C8" s="89" t="s">
        <v>28</v>
      </c>
      <c r="D8" s="89" t="s">
        <v>29</v>
      </c>
      <c r="E8" s="89" t="s">
        <v>30</v>
      </c>
      <c r="F8" s="89" t="s">
        <v>31</v>
      </c>
      <c r="G8" s="89" t="s">
        <v>32</v>
      </c>
      <c r="H8" s="88" t="s">
        <v>122</v>
      </c>
      <c r="I8" s="88" t="s">
        <v>123</v>
      </c>
      <c r="J8" s="87"/>
      <c r="K8" s="88" t="s">
        <v>26</v>
      </c>
      <c r="L8" s="88" t="s">
        <v>115</v>
      </c>
    </row>
    <row r="9" spans="1:18" ht="14.25" x14ac:dyDescent="0.2">
      <c r="B9" s="90" t="s">
        <v>27</v>
      </c>
      <c r="C9" s="91">
        <v>80</v>
      </c>
      <c r="D9" s="91">
        <v>100</v>
      </c>
      <c r="E9" s="91">
        <v>100</v>
      </c>
      <c r="F9" s="91">
        <v>80</v>
      </c>
      <c r="G9" s="91">
        <v>75</v>
      </c>
      <c r="H9" s="91">
        <v>75</v>
      </c>
      <c r="I9" s="91">
        <v>100</v>
      </c>
      <c r="J9" s="92"/>
      <c r="K9" s="91">
        <f t="shared" ref="K9:K40" si="0">SUM(C9:I9)</f>
        <v>610</v>
      </c>
      <c r="L9" s="93">
        <f>K9*'3. Staff Rates'!C10</f>
        <v>30500</v>
      </c>
    </row>
    <row r="10" spans="1:18" x14ac:dyDescent="0.2">
      <c r="B10" s="184" t="str">
        <f>'3. Staff Rates'!B11</f>
        <v>Project Manager (Key Personnel)</v>
      </c>
      <c r="C10" s="94"/>
      <c r="D10" s="94"/>
      <c r="E10" s="94"/>
      <c r="F10" s="94"/>
      <c r="G10" s="94"/>
      <c r="H10" s="94"/>
      <c r="I10" s="94"/>
      <c r="J10" s="95"/>
      <c r="K10" s="185">
        <f t="shared" si="0"/>
        <v>0</v>
      </c>
      <c r="L10" s="186">
        <f>K10*'3. Staff Rates'!C11</f>
        <v>0</v>
      </c>
    </row>
    <row r="11" spans="1:18" x14ac:dyDescent="0.2">
      <c r="B11" s="184" t="str">
        <f>'3. Staff Rates'!B12</f>
        <v>Operations Manager (Key Personnel)</v>
      </c>
      <c r="C11" s="94"/>
      <c r="D11" s="94"/>
      <c r="E11" s="94"/>
      <c r="F11" s="94"/>
      <c r="G11" s="94"/>
      <c r="H11" s="94"/>
      <c r="I11" s="94"/>
      <c r="J11" s="95"/>
      <c r="K11" s="185">
        <f t="shared" si="0"/>
        <v>0</v>
      </c>
      <c r="L11" s="186">
        <f>K11*'3. Staff Rates'!C12</f>
        <v>0</v>
      </c>
    </row>
    <row r="12" spans="1:18" x14ac:dyDescent="0.2">
      <c r="B12" s="184" t="str">
        <f>'3. Staff Rates'!B13</f>
        <v>Lead Architect (Key Personnel)</v>
      </c>
      <c r="C12" s="94"/>
      <c r="D12" s="94"/>
      <c r="E12" s="94"/>
      <c r="F12" s="94"/>
      <c r="G12" s="94"/>
      <c r="H12" s="94"/>
      <c r="I12" s="94"/>
      <c r="J12" s="95"/>
      <c r="K12" s="185">
        <f t="shared" si="0"/>
        <v>0</v>
      </c>
      <c r="L12" s="186">
        <f>K12*'3. Staff Rates'!C13</f>
        <v>0</v>
      </c>
    </row>
    <row r="13" spans="1:18" x14ac:dyDescent="0.2">
      <c r="B13" s="184" t="str">
        <f>'3. Staff Rates'!B14</f>
        <v>Implementation Lead (Key Personnel)</v>
      </c>
      <c r="C13" s="94"/>
      <c r="D13" s="94"/>
      <c r="E13" s="94"/>
      <c r="F13" s="94"/>
      <c r="G13" s="94"/>
      <c r="H13" s="94"/>
      <c r="I13" s="94"/>
      <c r="J13" s="95"/>
      <c r="K13" s="185">
        <f t="shared" si="0"/>
        <v>0</v>
      </c>
      <c r="L13" s="186">
        <f>K13*'3. Staff Rates'!C14</f>
        <v>0</v>
      </c>
    </row>
    <row r="14" spans="1:18" x14ac:dyDescent="0.2">
      <c r="B14" s="184" t="str">
        <f>'3. Staff Rates'!B15</f>
        <v>Database Administrator (Key Personnel)</v>
      </c>
      <c r="C14" s="94"/>
      <c r="D14" s="94"/>
      <c r="E14" s="94"/>
      <c r="F14" s="94"/>
      <c r="G14" s="94"/>
      <c r="H14" s="94"/>
      <c r="I14" s="94"/>
      <c r="J14" s="95"/>
      <c r="K14" s="185">
        <f t="shared" si="0"/>
        <v>0</v>
      </c>
      <c r="L14" s="186">
        <f>K14*'3. Staff Rates'!C15</f>
        <v>0</v>
      </c>
    </row>
    <row r="15" spans="1:18" x14ac:dyDescent="0.2">
      <c r="B15" s="184" t="str">
        <f>'3. Staff Rates'!B16</f>
        <v>Training Lead (Key Personnel)</v>
      </c>
      <c r="C15" s="94"/>
      <c r="D15" s="94"/>
      <c r="E15" s="94"/>
      <c r="F15" s="94"/>
      <c r="G15" s="94"/>
      <c r="H15" s="94"/>
      <c r="I15" s="94"/>
      <c r="J15" s="95"/>
      <c r="K15" s="185">
        <f t="shared" si="0"/>
        <v>0</v>
      </c>
      <c r="L15" s="186">
        <f>K15*'3. Staff Rates'!C16</f>
        <v>0</v>
      </c>
    </row>
    <row r="16" spans="1:18" x14ac:dyDescent="0.2">
      <c r="B16" s="184" t="str">
        <f>'3. Staff Rates'!B17</f>
        <v>Testing Lead (Key Personnel)</v>
      </c>
      <c r="C16" s="94"/>
      <c r="D16" s="94"/>
      <c r="E16" s="94"/>
      <c r="F16" s="94"/>
      <c r="G16" s="94"/>
      <c r="H16" s="94"/>
      <c r="I16" s="94"/>
      <c r="J16" s="95"/>
      <c r="K16" s="185">
        <f t="shared" si="0"/>
        <v>0</v>
      </c>
      <c r="L16" s="186">
        <f>K16*'3. Staff Rates'!C17</f>
        <v>0</v>
      </c>
    </row>
    <row r="17" spans="2:12" x14ac:dyDescent="0.2">
      <c r="B17" s="188" t="str">
        <f>'3. Staff Rates'!B18</f>
        <v>(Respondent to fill in)</v>
      </c>
      <c r="C17" s="94"/>
      <c r="D17" s="94"/>
      <c r="E17" s="94"/>
      <c r="F17" s="94"/>
      <c r="G17" s="94"/>
      <c r="H17" s="94"/>
      <c r="I17" s="94"/>
      <c r="J17" s="95"/>
      <c r="K17" s="185">
        <f t="shared" si="0"/>
        <v>0</v>
      </c>
      <c r="L17" s="186">
        <f>K17*'3. Staff Rates'!C18</f>
        <v>0</v>
      </c>
    </row>
    <row r="18" spans="2:12" x14ac:dyDescent="0.2">
      <c r="B18" s="188" t="str">
        <f>'3. Staff Rates'!B19</f>
        <v>(Respondent to fill in)</v>
      </c>
      <c r="C18" s="94"/>
      <c r="D18" s="94"/>
      <c r="E18" s="94"/>
      <c r="F18" s="94"/>
      <c r="G18" s="94"/>
      <c r="H18" s="94"/>
      <c r="I18" s="94"/>
      <c r="J18" s="95"/>
      <c r="K18" s="185">
        <f t="shared" si="0"/>
        <v>0</v>
      </c>
      <c r="L18" s="186">
        <f>K18*'3. Staff Rates'!C19</f>
        <v>0</v>
      </c>
    </row>
    <row r="19" spans="2:12" x14ac:dyDescent="0.2">
      <c r="B19" s="188" t="str">
        <f>'3. Staff Rates'!B20</f>
        <v>(Respondent to fill in)</v>
      </c>
      <c r="C19" s="94"/>
      <c r="D19" s="94"/>
      <c r="E19" s="94"/>
      <c r="F19" s="94"/>
      <c r="G19" s="94"/>
      <c r="H19" s="94"/>
      <c r="I19" s="94"/>
      <c r="J19" s="95"/>
      <c r="K19" s="185">
        <f t="shared" si="0"/>
        <v>0</v>
      </c>
      <c r="L19" s="186">
        <f>K19*'3. Staff Rates'!C20</f>
        <v>0</v>
      </c>
    </row>
    <row r="20" spans="2:12" x14ac:dyDescent="0.2">
      <c r="B20" s="188" t="str">
        <f>'3. Staff Rates'!B21</f>
        <v>(Respondent to fill in)</v>
      </c>
      <c r="C20" s="94"/>
      <c r="D20" s="94"/>
      <c r="E20" s="94"/>
      <c r="F20" s="94"/>
      <c r="G20" s="94"/>
      <c r="H20" s="94"/>
      <c r="I20" s="94"/>
      <c r="J20" s="95"/>
      <c r="K20" s="185">
        <f t="shared" si="0"/>
        <v>0</v>
      </c>
      <c r="L20" s="186">
        <f>K20*'3. Staff Rates'!C21</f>
        <v>0</v>
      </c>
    </row>
    <row r="21" spans="2:12" x14ac:dyDescent="0.2">
      <c r="B21" s="188" t="str">
        <f>'3. Staff Rates'!B22</f>
        <v>(Respondent to fill in)</v>
      </c>
      <c r="C21" s="94"/>
      <c r="D21" s="94"/>
      <c r="E21" s="94"/>
      <c r="F21" s="94"/>
      <c r="G21" s="94"/>
      <c r="H21" s="94"/>
      <c r="I21" s="94"/>
      <c r="J21" s="95"/>
      <c r="K21" s="185">
        <f t="shared" si="0"/>
        <v>0</v>
      </c>
      <c r="L21" s="186">
        <f>K21*'3. Staff Rates'!C22</f>
        <v>0</v>
      </c>
    </row>
    <row r="22" spans="2:12" x14ac:dyDescent="0.2">
      <c r="B22" s="188" t="str">
        <f>'3. Staff Rates'!B23</f>
        <v>(Respondent to fill in)</v>
      </c>
      <c r="C22" s="94"/>
      <c r="D22" s="94"/>
      <c r="E22" s="94"/>
      <c r="F22" s="94"/>
      <c r="G22" s="94"/>
      <c r="H22" s="94"/>
      <c r="I22" s="94"/>
      <c r="J22" s="95"/>
      <c r="K22" s="185">
        <f t="shared" si="0"/>
        <v>0</v>
      </c>
      <c r="L22" s="186">
        <f>K22*'3. Staff Rates'!C23</f>
        <v>0</v>
      </c>
    </row>
    <row r="23" spans="2:12" x14ac:dyDescent="0.2">
      <c r="B23" s="188" t="str">
        <f>'3. Staff Rates'!B24</f>
        <v>(Respondent to fill in)</v>
      </c>
      <c r="C23" s="94"/>
      <c r="D23" s="94"/>
      <c r="E23" s="94"/>
      <c r="F23" s="94"/>
      <c r="G23" s="94"/>
      <c r="H23" s="94"/>
      <c r="I23" s="94"/>
      <c r="J23" s="95"/>
      <c r="K23" s="185">
        <f t="shared" si="0"/>
        <v>0</v>
      </c>
      <c r="L23" s="186">
        <f>K23*'3. Staff Rates'!C24</f>
        <v>0</v>
      </c>
    </row>
    <row r="24" spans="2:12" x14ac:dyDescent="0.2">
      <c r="B24" s="188" t="str">
        <f>'3. Staff Rates'!B25</f>
        <v>(Respondent to fill in)</v>
      </c>
      <c r="C24" s="94"/>
      <c r="D24" s="94"/>
      <c r="E24" s="94"/>
      <c r="F24" s="94"/>
      <c r="G24" s="94"/>
      <c r="H24" s="94"/>
      <c r="I24" s="94"/>
      <c r="J24" s="95"/>
      <c r="K24" s="185">
        <f t="shared" si="0"/>
        <v>0</v>
      </c>
      <c r="L24" s="186">
        <f>K24*'3. Staff Rates'!C25</f>
        <v>0</v>
      </c>
    </row>
    <row r="25" spans="2:12" x14ac:dyDescent="0.2">
      <c r="B25" s="188" t="str">
        <f>'3. Staff Rates'!B26</f>
        <v>(Respondent to fill in)</v>
      </c>
      <c r="C25" s="94"/>
      <c r="D25" s="94"/>
      <c r="E25" s="94"/>
      <c r="F25" s="94"/>
      <c r="G25" s="94"/>
      <c r="H25" s="94"/>
      <c r="I25" s="94"/>
      <c r="J25" s="95"/>
      <c r="K25" s="185">
        <f t="shared" si="0"/>
        <v>0</v>
      </c>
      <c r="L25" s="186">
        <f>K25*'3. Staff Rates'!C26</f>
        <v>0</v>
      </c>
    </row>
    <row r="26" spans="2:12" x14ac:dyDescent="0.2">
      <c r="B26" s="188" t="str">
        <f>'3. Staff Rates'!B27</f>
        <v>(Respondent to fill in)</v>
      </c>
      <c r="C26" s="94"/>
      <c r="D26" s="94"/>
      <c r="E26" s="94"/>
      <c r="F26" s="94"/>
      <c r="G26" s="94"/>
      <c r="H26" s="94"/>
      <c r="I26" s="94"/>
      <c r="J26" s="95"/>
      <c r="K26" s="185">
        <f t="shared" si="0"/>
        <v>0</v>
      </c>
      <c r="L26" s="186">
        <f>K26*'3. Staff Rates'!C27</f>
        <v>0</v>
      </c>
    </row>
    <row r="27" spans="2:12" x14ac:dyDescent="0.2">
      <c r="B27" s="188" t="str">
        <f>'3. Staff Rates'!B28</f>
        <v>(Respondent to fill in)</v>
      </c>
      <c r="C27" s="94"/>
      <c r="D27" s="94"/>
      <c r="E27" s="94"/>
      <c r="F27" s="94"/>
      <c r="G27" s="94"/>
      <c r="H27" s="94"/>
      <c r="I27" s="94"/>
      <c r="J27" s="95"/>
      <c r="K27" s="185">
        <f t="shared" si="0"/>
        <v>0</v>
      </c>
      <c r="L27" s="186">
        <f>K27*'3. Staff Rates'!C28</f>
        <v>0</v>
      </c>
    </row>
    <row r="28" spans="2:12" x14ac:dyDescent="0.2">
      <c r="B28" s="188" t="str">
        <f>'3. Staff Rates'!B29</f>
        <v>(Respondent to fill in)</v>
      </c>
      <c r="C28" s="94"/>
      <c r="D28" s="94"/>
      <c r="E28" s="94"/>
      <c r="F28" s="94"/>
      <c r="G28" s="94"/>
      <c r="H28" s="94"/>
      <c r="I28" s="94"/>
      <c r="J28" s="95"/>
      <c r="K28" s="185">
        <f t="shared" si="0"/>
        <v>0</v>
      </c>
      <c r="L28" s="186">
        <f>K28*'3. Staff Rates'!C29</f>
        <v>0</v>
      </c>
    </row>
    <row r="29" spans="2:12" x14ac:dyDescent="0.2">
      <c r="B29" s="188" t="str">
        <f>'3. Staff Rates'!B30</f>
        <v>(Respondent to fill in)</v>
      </c>
      <c r="C29" s="94"/>
      <c r="D29" s="94"/>
      <c r="E29" s="94"/>
      <c r="F29" s="94"/>
      <c r="G29" s="94"/>
      <c r="H29" s="94"/>
      <c r="I29" s="94"/>
      <c r="J29" s="95"/>
      <c r="K29" s="185">
        <f t="shared" si="0"/>
        <v>0</v>
      </c>
      <c r="L29" s="186">
        <f>K29*'3. Staff Rates'!C30</f>
        <v>0</v>
      </c>
    </row>
    <row r="30" spans="2:12" x14ac:dyDescent="0.2">
      <c r="B30" s="188" t="str">
        <f>'3. Staff Rates'!B31</f>
        <v>(Respondent to fill in)</v>
      </c>
      <c r="C30" s="94"/>
      <c r="D30" s="94"/>
      <c r="E30" s="94"/>
      <c r="F30" s="94"/>
      <c r="G30" s="94"/>
      <c r="H30" s="94"/>
      <c r="I30" s="94"/>
      <c r="J30" s="95"/>
      <c r="K30" s="185">
        <f t="shared" si="0"/>
        <v>0</v>
      </c>
      <c r="L30" s="186">
        <f>K30*'3. Staff Rates'!C31</f>
        <v>0</v>
      </c>
    </row>
    <row r="31" spans="2:12" x14ac:dyDescent="0.2">
      <c r="B31" s="188" t="str">
        <f>'3. Staff Rates'!B32</f>
        <v>(Respondent to fill in)</v>
      </c>
      <c r="C31" s="94"/>
      <c r="D31" s="94"/>
      <c r="E31" s="94"/>
      <c r="F31" s="94"/>
      <c r="G31" s="94"/>
      <c r="H31" s="94"/>
      <c r="I31" s="94"/>
      <c r="J31" s="95"/>
      <c r="K31" s="185">
        <f t="shared" si="0"/>
        <v>0</v>
      </c>
      <c r="L31" s="186">
        <f>K31*'3. Staff Rates'!C32</f>
        <v>0</v>
      </c>
    </row>
    <row r="32" spans="2:12" x14ac:dyDescent="0.2">
      <c r="B32" s="188" t="str">
        <f>'3. Staff Rates'!B33</f>
        <v>(Respondent to fill in)</v>
      </c>
      <c r="C32" s="94"/>
      <c r="D32" s="94"/>
      <c r="E32" s="94"/>
      <c r="F32" s="94"/>
      <c r="G32" s="94"/>
      <c r="H32" s="94"/>
      <c r="I32" s="94"/>
      <c r="J32" s="95"/>
      <c r="K32" s="185">
        <f t="shared" si="0"/>
        <v>0</v>
      </c>
      <c r="L32" s="186">
        <f>K32*'3. Staff Rates'!C33</f>
        <v>0</v>
      </c>
    </row>
    <row r="33" spans="2:12" x14ac:dyDescent="0.2">
      <c r="B33" s="188" t="str">
        <f>'3. Staff Rates'!B34</f>
        <v>(Respondent to fill in)</v>
      </c>
      <c r="C33" s="94"/>
      <c r="D33" s="94"/>
      <c r="E33" s="94"/>
      <c r="F33" s="94"/>
      <c r="G33" s="94"/>
      <c r="H33" s="94"/>
      <c r="I33" s="94"/>
      <c r="J33" s="95"/>
      <c r="K33" s="185">
        <f t="shared" si="0"/>
        <v>0</v>
      </c>
      <c r="L33" s="186">
        <f>K33*'3. Staff Rates'!C34</f>
        <v>0</v>
      </c>
    </row>
    <row r="34" spans="2:12" x14ac:dyDescent="0.2">
      <c r="B34" s="188" t="str">
        <f>'3. Staff Rates'!B35</f>
        <v>(Respondent to fill in)</v>
      </c>
      <c r="C34" s="94"/>
      <c r="D34" s="94"/>
      <c r="E34" s="94"/>
      <c r="F34" s="94"/>
      <c r="G34" s="94"/>
      <c r="H34" s="94"/>
      <c r="I34" s="94"/>
      <c r="J34" s="95"/>
      <c r="K34" s="185">
        <f t="shared" si="0"/>
        <v>0</v>
      </c>
      <c r="L34" s="186">
        <f>K34*'3. Staff Rates'!C35</f>
        <v>0</v>
      </c>
    </row>
    <row r="35" spans="2:12" x14ac:dyDescent="0.2">
      <c r="B35" s="188" t="str">
        <f>'3. Staff Rates'!B36</f>
        <v>(Respondent to fill in)</v>
      </c>
      <c r="C35" s="94"/>
      <c r="D35" s="94"/>
      <c r="E35" s="94"/>
      <c r="F35" s="94"/>
      <c r="G35" s="94"/>
      <c r="H35" s="94"/>
      <c r="I35" s="94"/>
      <c r="J35" s="95"/>
      <c r="K35" s="185">
        <f t="shared" si="0"/>
        <v>0</v>
      </c>
      <c r="L35" s="186">
        <f>K35*'3. Staff Rates'!C36</f>
        <v>0</v>
      </c>
    </row>
    <row r="36" spans="2:12" x14ac:dyDescent="0.2">
      <c r="B36" s="188" t="str">
        <f>'3. Staff Rates'!B37</f>
        <v>(Respondent to fill in)</v>
      </c>
      <c r="C36" s="94"/>
      <c r="D36" s="94"/>
      <c r="E36" s="94"/>
      <c r="F36" s="94"/>
      <c r="G36" s="94"/>
      <c r="H36" s="94"/>
      <c r="I36" s="94"/>
      <c r="J36" s="95"/>
      <c r="K36" s="185">
        <f t="shared" si="0"/>
        <v>0</v>
      </c>
      <c r="L36" s="186">
        <f>K36*'3. Staff Rates'!C37</f>
        <v>0</v>
      </c>
    </row>
    <row r="37" spans="2:12" x14ac:dyDescent="0.2">
      <c r="B37" s="188" t="str">
        <f>'3. Staff Rates'!B38</f>
        <v>(Respondent to fill in)</v>
      </c>
      <c r="C37" s="94"/>
      <c r="D37" s="94"/>
      <c r="E37" s="94"/>
      <c r="F37" s="94"/>
      <c r="G37" s="94"/>
      <c r="H37" s="94"/>
      <c r="I37" s="94"/>
      <c r="J37" s="95"/>
      <c r="K37" s="185">
        <f t="shared" si="0"/>
        <v>0</v>
      </c>
      <c r="L37" s="186">
        <f>K37*'3. Staff Rates'!C38</f>
        <v>0</v>
      </c>
    </row>
    <row r="38" spans="2:12" x14ac:dyDescent="0.2">
      <c r="B38" s="188" t="str">
        <f>'3. Staff Rates'!B39</f>
        <v>(Respondent to fill in)</v>
      </c>
      <c r="C38" s="94"/>
      <c r="D38" s="94"/>
      <c r="E38" s="94"/>
      <c r="F38" s="94"/>
      <c r="G38" s="94"/>
      <c r="H38" s="94"/>
      <c r="I38" s="94"/>
      <c r="J38" s="95"/>
      <c r="K38" s="185">
        <f t="shared" si="0"/>
        <v>0</v>
      </c>
      <c r="L38" s="186">
        <f>K38*'3. Staff Rates'!C39</f>
        <v>0</v>
      </c>
    </row>
    <row r="39" spans="2:12" x14ac:dyDescent="0.2">
      <c r="B39" s="188" t="str">
        <f>'3. Staff Rates'!B40</f>
        <v>(Respondent to fill in)</v>
      </c>
      <c r="C39" s="94"/>
      <c r="D39" s="94"/>
      <c r="E39" s="94"/>
      <c r="F39" s="94"/>
      <c r="G39" s="94"/>
      <c r="H39" s="94"/>
      <c r="I39" s="94"/>
      <c r="J39" s="95"/>
      <c r="K39" s="185">
        <f t="shared" si="0"/>
        <v>0</v>
      </c>
      <c r="L39" s="186">
        <f>K39*'3. Staff Rates'!C40</f>
        <v>0</v>
      </c>
    </row>
    <row r="40" spans="2:12" x14ac:dyDescent="0.2">
      <c r="B40" s="188" t="str">
        <f>'3. Staff Rates'!B41</f>
        <v>(Respondent to fill in)</v>
      </c>
      <c r="C40" s="94"/>
      <c r="D40" s="94"/>
      <c r="E40" s="94"/>
      <c r="F40" s="94"/>
      <c r="G40" s="94"/>
      <c r="H40" s="94"/>
      <c r="I40" s="94"/>
      <c r="J40" s="95"/>
      <c r="K40" s="185">
        <f t="shared" si="0"/>
        <v>0</v>
      </c>
      <c r="L40" s="186">
        <f>K40*'3. Staff Rates'!C41</f>
        <v>0</v>
      </c>
    </row>
    <row r="41" spans="2:12" x14ac:dyDescent="0.2">
      <c r="B41" s="188" t="str">
        <f>'3. Staff Rates'!B42</f>
        <v>(Respondent to fill in)</v>
      </c>
      <c r="C41" s="94"/>
      <c r="D41" s="94"/>
      <c r="E41" s="94"/>
      <c r="F41" s="94"/>
      <c r="G41" s="94"/>
      <c r="H41" s="94"/>
      <c r="I41" s="94"/>
      <c r="J41" s="95"/>
      <c r="K41" s="185">
        <f t="shared" ref="K41:K71" si="1">SUM(C41:I41)</f>
        <v>0</v>
      </c>
      <c r="L41" s="186">
        <f>K41*'3. Staff Rates'!C42</f>
        <v>0</v>
      </c>
    </row>
    <row r="42" spans="2:12" x14ac:dyDescent="0.2">
      <c r="B42" s="188" t="str">
        <f>'3. Staff Rates'!B43</f>
        <v>(Respondent to fill in)</v>
      </c>
      <c r="C42" s="94"/>
      <c r="D42" s="94"/>
      <c r="E42" s="94"/>
      <c r="F42" s="94"/>
      <c r="G42" s="94"/>
      <c r="H42" s="94"/>
      <c r="I42" s="94"/>
      <c r="J42" s="95"/>
      <c r="K42" s="185">
        <f t="shared" si="1"/>
        <v>0</v>
      </c>
      <c r="L42" s="186">
        <f>K42*'3. Staff Rates'!C43</f>
        <v>0</v>
      </c>
    </row>
    <row r="43" spans="2:12" x14ac:dyDescent="0.2">
      <c r="B43" s="188" t="str">
        <f>'3. Staff Rates'!B44</f>
        <v>(Respondent to fill in)</v>
      </c>
      <c r="C43" s="94"/>
      <c r="D43" s="94"/>
      <c r="E43" s="94"/>
      <c r="F43" s="94"/>
      <c r="G43" s="94"/>
      <c r="H43" s="94"/>
      <c r="I43" s="94"/>
      <c r="J43" s="95"/>
      <c r="K43" s="185">
        <f t="shared" si="1"/>
        <v>0</v>
      </c>
      <c r="L43" s="186">
        <f>K43*'3. Staff Rates'!C44</f>
        <v>0</v>
      </c>
    </row>
    <row r="44" spans="2:12" x14ac:dyDescent="0.2">
      <c r="B44" s="188" t="str">
        <f>'3. Staff Rates'!B45</f>
        <v>(Respondent to fill in)</v>
      </c>
      <c r="C44" s="94"/>
      <c r="D44" s="94"/>
      <c r="E44" s="94"/>
      <c r="F44" s="94"/>
      <c r="G44" s="94"/>
      <c r="H44" s="94"/>
      <c r="I44" s="94"/>
      <c r="J44" s="95"/>
      <c r="K44" s="185">
        <f t="shared" si="1"/>
        <v>0</v>
      </c>
      <c r="L44" s="186">
        <f>K44*'3. Staff Rates'!C45</f>
        <v>0</v>
      </c>
    </row>
    <row r="45" spans="2:12" x14ac:dyDescent="0.2">
      <c r="B45" s="188" t="str">
        <f>'3. Staff Rates'!B46</f>
        <v>(Respondent to fill in)</v>
      </c>
      <c r="C45" s="94"/>
      <c r="D45" s="94"/>
      <c r="E45" s="94"/>
      <c r="F45" s="94"/>
      <c r="G45" s="94"/>
      <c r="H45" s="94"/>
      <c r="I45" s="94"/>
      <c r="J45" s="95"/>
      <c r="K45" s="185">
        <f t="shared" si="1"/>
        <v>0</v>
      </c>
      <c r="L45" s="186">
        <f>K45*'3. Staff Rates'!C46</f>
        <v>0</v>
      </c>
    </row>
    <row r="46" spans="2:12" x14ac:dyDescent="0.2">
      <c r="B46" s="188" t="str">
        <f>'3. Staff Rates'!B47</f>
        <v>(Respondent to fill in)</v>
      </c>
      <c r="C46" s="94"/>
      <c r="D46" s="94"/>
      <c r="E46" s="94"/>
      <c r="F46" s="94"/>
      <c r="G46" s="94"/>
      <c r="H46" s="94"/>
      <c r="I46" s="94"/>
      <c r="J46" s="95"/>
      <c r="K46" s="185">
        <f t="shared" si="1"/>
        <v>0</v>
      </c>
      <c r="L46" s="186">
        <f>K46*'3. Staff Rates'!C47</f>
        <v>0</v>
      </c>
    </row>
    <row r="47" spans="2:12" x14ac:dyDescent="0.2">
      <c r="B47" s="188" t="str">
        <f>'3. Staff Rates'!B48</f>
        <v>(Respondent to fill in)</v>
      </c>
      <c r="C47" s="94"/>
      <c r="D47" s="94"/>
      <c r="E47" s="94"/>
      <c r="F47" s="94"/>
      <c r="G47" s="94"/>
      <c r="H47" s="94"/>
      <c r="I47" s="94"/>
      <c r="J47" s="95"/>
      <c r="K47" s="185">
        <f t="shared" si="1"/>
        <v>0</v>
      </c>
      <c r="L47" s="186">
        <f>K47*'3. Staff Rates'!C48</f>
        <v>0</v>
      </c>
    </row>
    <row r="48" spans="2:12" x14ac:dyDescent="0.2">
      <c r="B48" s="188" t="str">
        <f>'3. Staff Rates'!B49</f>
        <v>(Respondent to fill in)</v>
      </c>
      <c r="C48" s="94"/>
      <c r="D48" s="94"/>
      <c r="E48" s="94"/>
      <c r="F48" s="94"/>
      <c r="G48" s="94"/>
      <c r="H48" s="94"/>
      <c r="I48" s="94"/>
      <c r="J48" s="95"/>
      <c r="K48" s="185">
        <f t="shared" si="1"/>
        <v>0</v>
      </c>
      <c r="L48" s="186">
        <f>K48*'3. Staff Rates'!C49</f>
        <v>0</v>
      </c>
    </row>
    <row r="49" spans="2:12" x14ac:dyDescent="0.2">
      <c r="B49" s="188" t="str">
        <f>'3. Staff Rates'!B50</f>
        <v>(Respondent to fill in)</v>
      </c>
      <c r="C49" s="94"/>
      <c r="D49" s="94"/>
      <c r="E49" s="94"/>
      <c r="F49" s="94"/>
      <c r="G49" s="94"/>
      <c r="H49" s="94"/>
      <c r="I49" s="94"/>
      <c r="J49" s="95"/>
      <c r="K49" s="185">
        <f t="shared" si="1"/>
        <v>0</v>
      </c>
      <c r="L49" s="186">
        <f>K49*'3. Staff Rates'!C50</f>
        <v>0</v>
      </c>
    </row>
    <row r="50" spans="2:12" x14ac:dyDescent="0.2">
      <c r="B50" s="188" t="str">
        <f>'3. Staff Rates'!B51</f>
        <v>(Respondent to fill in)</v>
      </c>
      <c r="C50" s="94"/>
      <c r="D50" s="94"/>
      <c r="E50" s="94"/>
      <c r="F50" s="94"/>
      <c r="G50" s="94"/>
      <c r="H50" s="94"/>
      <c r="I50" s="94"/>
      <c r="J50" s="95"/>
      <c r="K50" s="185">
        <f t="shared" si="1"/>
        <v>0</v>
      </c>
      <c r="L50" s="186">
        <f>K50*'3. Staff Rates'!C51</f>
        <v>0</v>
      </c>
    </row>
    <row r="51" spans="2:12" x14ac:dyDescent="0.2">
      <c r="B51" s="188" t="str">
        <f>'3. Staff Rates'!B52</f>
        <v>(Respondent to fill in)</v>
      </c>
      <c r="C51" s="94"/>
      <c r="D51" s="94"/>
      <c r="E51" s="94"/>
      <c r="F51" s="94"/>
      <c r="G51" s="94"/>
      <c r="H51" s="94"/>
      <c r="I51" s="94"/>
      <c r="J51" s="95"/>
      <c r="K51" s="185">
        <f t="shared" si="1"/>
        <v>0</v>
      </c>
      <c r="L51" s="186">
        <f>K51*'3. Staff Rates'!C52</f>
        <v>0</v>
      </c>
    </row>
    <row r="52" spans="2:12" x14ac:dyDescent="0.2">
      <c r="B52" s="188" t="str">
        <f>'3. Staff Rates'!B53</f>
        <v>(Respondent to fill in)</v>
      </c>
      <c r="C52" s="94"/>
      <c r="D52" s="94"/>
      <c r="E52" s="94"/>
      <c r="F52" s="94"/>
      <c r="G52" s="94"/>
      <c r="H52" s="94"/>
      <c r="I52" s="94"/>
      <c r="J52" s="95"/>
      <c r="K52" s="185">
        <f t="shared" si="1"/>
        <v>0</v>
      </c>
      <c r="L52" s="186">
        <f>K52*'3. Staff Rates'!C53</f>
        <v>0</v>
      </c>
    </row>
    <row r="53" spans="2:12" x14ac:dyDescent="0.2">
      <c r="B53" s="188" t="str">
        <f>'3. Staff Rates'!B54</f>
        <v>(Respondent to fill in)</v>
      </c>
      <c r="C53" s="94"/>
      <c r="D53" s="94"/>
      <c r="E53" s="94"/>
      <c r="F53" s="94"/>
      <c r="G53" s="94"/>
      <c r="H53" s="94"/>
      <c r="I53" s="94"/>
      <c r="J53" s="95"/>
      <c r="K53" s="185">
        <f t="shared" si="1"/>
        <v>0</v>
      </c>
      <c r="L53" s="186">
        <f>K53*'3. Staff Rates'!C54</f>
        <v>0</v>
      </c>
    </row>
    <row r="54" spans="2:12" x14ac:dyDescent="0.2">
      <c r="B54" s="188" t="str">
        <f>'3. Staff Rates'!B55</f>
        <v>(Respondent to fill in)</v>
      </c>
      <c r="C54" s="94"/>
      <c r="D54" s="94"/>
      <c r="E54" s="94"/>
      <c r="F54" s="94"/>
      <c r="G54" s="94"/>
      <c r="H54" s="94"/>
      <c r="I54" s="94"/>
      <c r="J54" s="95"/>
      <c r="K54" s="185">
        <f t="shared" si="1"/>
        <v>0</v>
      </c>
      <c r="L54" s="186">
        <f>K54*'3. Staff Rates'!C55</f>
        <v>0</v>
      </c>
    </row>
    <row r="55" spans="2:12" x14ac:dyDescent="0.2">
      <c r="B55" s="188" t="str">
        <f>'3. Staff Rates'!B56</f>
        <v>(Respondent to fill in)</v>
      </c>
      <c r="C55" s="94"/>
      <c r="D55" s="94"/>
      <c r="E55" s="94"/>
      <c r="F55" s="94"/>
      <c r="G55" s="94"/>
      <c r="H55" s="94"/>
      <c r="I55" s="94"/>
      <c r="J55" s="95"/>
      <c r="K55" s="185">
        <f t="shared" si="1"/>
        <v>0</v>
      </c>
      <c r="L55" s="186">
        <f>K55*'3. Staff Rates'!C56</f>
        <v>0</v>
      </c>
    </row>
    <row r="56" spans="2:12" x14ac:dyDescent="0.2">
      <c r="B56" s="188" t="str">
        <f>'3. Staff Rates'!B57</f>
        <v>(Respondent to fill in)</v>
      </c>
      <c r="C56" s="94"/>
      <c r="D56" s="94"/>
      <c r="E56" s="94"/>
      <c r="F56" s="94"/>
      <c r="G56" s="94"/>
      <c r="H56" s="94"/>
      <c r="I56" s="94"/>
      <c r="J56" s="95"/>
      <c r="K56" s="185">
        <f t="shared" si="1"/>
        <v>0</v>
      </c>
      <c r="L56" s="186">
        <f>K56*'3. Staff Rates'!C57</f>
        <v>0</v>
      </c>
    </row>
    <row r="57" spans="2:12" x14ac:dyDescent="0.2">
      <c r="B57" s="188" t="str">
        <f>'3. Staff Rates'!B58</f>
        <v>(Respondent to fill in)</v>
      </c>
      <c r="C57" s="94"/>
      <c r="D57" s="94"/>
      <c r="E57" s="94"/>
      <c r="F57" s="94"/>
      <c r="G57" s="94"/>
      <c r="H57" s="94"/>
      <c r="I57" s="94"/>
      <c r="J57" s="95"/>
      <c r="K57" s="185">
        <f t="shared" si="1"/>
        <v>0</v>
      </c>
      <c r="L57" s="186">
        <f>K57*'3. Staff Rates'!C58</f>
        <v>0</v>
      </c>
    </row>
    <row r="58" spans="2:12" x14ac:dyDescent="0.2">
      <c r="B58" s="188" t="str">
        <f>'3. Staff Rates'!B59</f>
        <v>(Respondent to fill in)</v>
      </c>
      <c r="C58" s="94"/>
      <c r="D58" s="94"/>
      <c r="E58" s="94"/>
      <c r="F58" s="94"/>
      <c r="G58" s="94"/>
      <c r="H58" s="94"/>
      <c r="I58" s="94"/>
      <c r="J58" s="95"/>
      <c r="K58" s="185">
        <f t="shared" si="1"/>
        <v>0</v>
      </c>
      <c r="L58" s="186">
        <f>K58*'3. Staff Rates'!C59</f>
        <v>0</v>
      </c>
    </row>
    <row r="59" spans="2:12" x14ac:dyDescent="0.2">
      <c r="B59" s="188" t="str">
        <f>'3. Staff Rates'!B60</f>
        <v>(Respondent to fill in)</v>
      </c>
      <c r="C59" s="94"/>
      <c r="D59" s="94"/>
      <c r="E59" s="94"/>
      <c r="F59" s="94"/>
      <c r="G59" s="94"/>
      <c r="H59" s="94"/>
      <c r="I59" s="94"/>
      <c r="J59" s="95"/>
      <c r="K59" s="185">
        <f t="shared" si="1"/>
        <v>0</v>
      </c>
      <c r="L59" s="186">
        <f>K59*'3. Staff Rates'!C60</f>
        <v>0</v>
      </c>
    </row>
    <row r="60" spans="2:12" x14ac:dyDescent="0.2">
      <c r="B60" s="188" t="str">
        <f>'3. Staff Rates'!B61</f>
        <v>(Respondent to fill in)</v>
      </c>
      <c r="C60" s="94"/>
      <c r="D60" s="94"/>
      <c r="E60" s="94"/>
      <c r="F60" s="94"/>
      <c r="G60" s="94"/>
      <c r="H60" s="94"/>
      <c r="I60" s="94"/>
      <c r="J60" s="95"/>
      <c r="K60" s="185">
        <f t="shared" si="1"/>
        <v>0</v>
      </c>
      <c r="L60" s="186">
        <f>K60*'3. Staff Rates'!C61</f>
        <v>0</v>
      </c>
    </row>
    <row r="61" spans="2:12" x14ac:dyDescent="0.2">
      <c r="B61" s="188" t="str">
        <f>'3. Staff Rates'!B62</f>
        <v>(Respondent to fill in)</v>
      </c>
      <c r="C61" s="94"/>
      <c r="D61" s="94"/>
      <c r="E61" s="94"/>
      <c r="F61" s="94"/>
      <c r="G61" s="94"/>
      <c r="H61" s="94"/>
      <c r="I61" s="94"/>
      <c r="J61" s="95"/>
      <c r="K61" s="185">
        <f t="shared" si="1"/>
        <v>0</v>
      </c>
      <c r="L61" s="186">
        <f>K61*'3. Staff Rates'!C62</f>
        <v>0</v>
      </c>
    </row>
    <row r="62" spans="2:12" x14ac:dyDescent="0.2">
      <c r="B62" s="188" t="str">
        <f>'3. Staff Rates'!B63</f>
        <v>(Respondent to fill in)</v>
      </c>
      <c r="C62" s="94"/>
      <c r="D62" s="94"/>
      <c r="E62" s="94"/>
      <c r="F62" s="94"/>
      <c r="G62" s="94"/>
      <c r="H62" s="94"/>
      <c r="I62" s="94"/>
      <c r="J62" s="95"/>
      <c r="K62" s="185">
        <f t="shared" si="1"/>
        <v>0</v>
      </c>
      <c r="L62" s="186">
        <f>K62*'3. Staff Rates'!C63</f>
        <v>0</v>
      </c>
    </row>
    <row r="63" spans="2:12" x14ac:dyDescent="0.2">
      <c r="B63" s="188" t="str">
        <f>'3. Staff Rates'!B64</f>
        <v>(Respondent to fill in)</v>
      </c>
      <c r="C63" s="94"/>
      <c r="D63" s="94"/>
      <c r="E63" s="94"/>
      <c r="F63" s="94"/>
      <c r="G63" s="94"/>
      <c r="H63" s="94"/>
      <c r="I63" s="94"/>
      <c r="J63" s="95"/>
      <c r="K63" s="185">
        <f t="shared" si="1"/>
        <v>0</v>
      </c>
      <c r="L63" s="186">
        <f>K63*'3. Staff Rates'!C64</f>
        <v>0</v>
      </c>
    </row>
    <row r="64" spans="2:12" x14ac:dyDescent="0.2">
      <c r="B64" s="188" t="str">
        <f>'3. Staff Rates'!B65</f>
        <v>(Respondent to fill in)</v>
      </c>
      <c r="C64" s="94"/>
      <c r="D64" s="94"/>
      <c r="E64" s="94"/>
      <c r="F64" s="94"/>
      <c r="G64" s="94"/>
      <c r="H64" s="94"/>
      <c r="I64" s="94"/>
      <c r="J64" s="95"/>
      <c r="K64" s="185">
        <f t="shared" si="1"/>
        <v>0</v>
      </c>
      <c r="L64" s="186">
        <f>K64*'3. Staff Rates'!C65</f>
        <v>0</v>
      </c>
    </row>
    <row r="65" spans="2:12" x14ac:dyDescent="0.2">
      <c r="B65" s="188" t="str">
        <f>'3. Staff Rates'!B66</f>
        <v>(Respondent to fill in)</v>
      </c>
      <c r="C65" s="94"/>
      <c r="D65" s="94"/>
      <c r="E65" s="94"/>
      <c r="F65" s="94"/>
      <c r="G65" s="94"/>
      <c r="H65" s="94"/>
      <c r="I65" s="94"/>
      <c r="J65" s="95"/>
      <c r="K65" s="185">
        <f t="shared" si="1"/>
        <v>0</v>
      </c>
      <c r="L65" s="186">
        <f>K65*'3. Staff Rates'!C66</f>
        <v>0</v>
      </c>
    </row>
    <row r="66" spans="2:12" x14ac:dyDescent="0.2">
      <c r="B66" s="188" t="str">
        <f>'3. Staff Rates'!B67</f>
        <v>(Respondent to fill in)</v>
      </c>
      <c r="C66" s="94"/>
      <c r="D66" s="94"/>
      <c r="E66" s="94"/>
      <c r="F66" s="94"/>
      <c r="G66" s="94"/>
      <c r="H66" s="94"/>
      <c r="I66" s="94"/>
      <c r="J66" s="95"/>
      <c r="K66" s="185">
        <f t="shared" si="1"/>
        <v>0</v>
      </c>
      <c r="L66" s="186">
        <f>K66*'3. Staff Rates'!C67</f>
        <v>0</v>
      </c>
    </row>
    <row r="67" spans="2:12" x14ac:dyDescent="0.2">
      <c r="B67" s="188" t="str">
        <f>'3. Staff Rates'!B68</f>
        <v>(Respondent to fill in)</v>
      </c>
      <c r="C67" s="94"/>
      <c r="D67" s="94"/>
      <c r="E67" s="94"/>
      <c r="F67" s="94"/>
      <c r="G67" s="94"/>
      <c r="H67" s="94"/>
      <c r="I67" s="94"/>
      <c r="J67" s="95"/>
      <c r="K67" s="185">
        <f t="shared" si="1"/>
        <v>0</v>
      </c>
      <c r="L67" s="186">
        <f>K67*'3. Staff Rates'!C68</f>
        <v>0</v>
      </c>
    </row>
    <row r="68" spans="2:12" x14ac:dyDescent="0.2">
      <c r="B68" s="188" t="str">
        <f>'3. Staff Rates'!B69</f>
        <v>(Respondent to fill in)</v>
      </c>
      <c r="C68" s="94"/>
      <c r="D68" s="94"/>
      <c r="E68" s="94"/>
      <c r="F68" s="94"/>
      <c r="G68" s="94"/>
      <c r="H68" s="94"/>
      <c r="I68" s="94"/>
      <c r="J68" s="95"/>
      <c r="K68" s="185">
        <f t="shared" si="1"/>
        <v>0</v>
      </c>
      <c r="L68" s="186">
        <f>K68*'3. Staff Rates'!C69</f>
        <v>0</v>
      </c>
    </row>
    <row r="69" spans="2:12" x14ac:dyDescent="0.2">
      <c r="B69" s="188" t="str">
        <f>'3. Staff Rates'!B70</f>
        <v>(Respondent to fill in)</v>
      </c>
      <c r="C69" s="94"/>
      <c r="D69" s="94"/>
      <c r="E69" s="94"/>
      <c r="F69" s="94"/>
      <c r="G69" s="94"/>
      <c r="H69" s="94"/>
      <c r="I69" s="94"/>
      <c r="J69" s="95"/>
      <c r="K69" s="185">
        <f t="shared" si="1"/>
        <v>0</v>
      </c>
      <c r="L69" s="186">
        <f>K69*'3. Staff Rates'!C70</f>
        <v>0</v>
      </c>
    </row>
    <row r="70" spans="2:12" x14ac:dyDescent="0.2">
      <c r="B70" s="188" t="str">
        <f>'3. Staff Rates'!B71</f>
        <v>(Respondent to fill in)</v>
      </c>
      <c r="C70" s="94"/>
      <c r="D70" s="94"/>
      <c r="E70" s="94"/>
      <c r="F70" s="94"/>
      <c r="G70" s="94"/>
      <c r="H70" s="94"/>
      <c r="I70" s="94"/>
      <c r="J70" s="95"/>
      <c r="K70" s="185">
        <f t="shared" si="1"/>
        <v>0</v>
      </c>
      <c r="L70" s="186">
        <f>K70*'3. Staff Rates'!C71</f>
        <v>0</v>
      </c>
    </row>
    <row r="71" spans="2:12" x14ac:dyDescent="0.2">
      <c r="B71" s="188" t="str">
        <f>'3. Staff Rates'!B72</f>
        <v>(Respondent to fill in)</v>
      </c>
      <c r="C71" s="94"/>
      <c r="D71" s="94"/>
      <c r="E71" s="94"/>
      <c r="F71" s="94"/>
      <c r="G71" s="94"/>
      <c r="H71" s="94"/>
      <c r="I71" s="94"/>
      <c r="J71" s="95"/>
      <c r="K71" s="185">
        <f t="shared" si="1"/>
        <v>0</v>
      </c>
      <c r="L71" s="186">
        <f>K71*'3. Staff Rates'!C72</f>
        <v>0</v>
      </c>
    </row>
    <row r="72" spans="2:12" x14ac:dyDescent="0.2">
      <c r="B72" s="96"/>
      <c r="C72" s="97"/>
      <c r="D72" s="97"/>
      <c r="E72" s="97"/>
      <c r="F72" s="97"/>
      <c r="G72" s="97"/>
      <c r="H72" s="97"/>
      <c r="I72" s="97"/>
      <c r="J72" s="95"/>
      <c r="K72" s="98"/>
      <c r="L72" s="187"/>
    </row>
    <row r="73" spans="2:12" ht="15" x14ac:dyDescent="0.25">
      <c r="B73" s="218" t="s">
        <v>137</v>
      </c>
      <c r="C73" s="99">
        <f t="shared" ref="C73:I73" si="2">SUM(C10:C71)</f>
        <v>0</v>
      </c>
      <c r="D73" s="99">
        <f t="shared" si="2"/>
        <v>0</v>
      </c>
      <c r="E73" s="99">
        <f t="shared" si="2"/>
        <v>0</v>
      </c>
      <c r="F73" s="99">
        <f t="shared" si="2"/>
        <v>0</v>
      </c>
      <c r="G73" s="99">
        <f t="shared" si="2"/>
        <v>0</v>
      </c>
      <c r="H73" s="99">
        <f t="shared" si="2"/>
        <v>0</v>
      </c>
      <c r="I73" s="99">
        <f t="shared" si="2"/>
        <v>0</v>
      </c>
      <c r="J73" s="95"/>
      <c r="K73" s="191">
        <f>SUM(K10:K71)</f>
        <v>0</v>
      </c>
      <c r="L73" s="192"/>
    </row>
    <row r="74" spans="2:12" ht="14.25" x14ac:dyDescent="0.2">
      <c r="B74" s="219"/>
    </row>
    <row r="75" spans="2:12" ht="15" x14ac:dyDescent="0.25">
      <c r="B75" s="218" t="s">
        <v>129</v>
      </c>
      <c r="C75" s="190">
        <f t="shared" ref="C75:I75" si="3">SUM(C107:C168)</f>
        <v>0</v>
      </c>
      <c r="D75" s="190">
        <f t="shared" si="3"/>
        <v>0</v>
      </c>
      <c r="E75" s="190">
        <f t="shared" si="3"/>
        <v>0</v>
      </c>
      <c r="F75" s="190">
        <f t="shared" si="3"/>
        <v>0</v>
      </c>
      <c r="G75" s="190">
        <f t="shared" si="3"/>
        <v>0</v>
      </c>
      <c r="H75" s="190">
        <f t="shared" si="3"/>
        <v>0</v>
      </c>
      <c r="I75" s="190">
        <f t="shared" si="3"/>
        <v>0</v>
      </c>
      <c r="L75" s="190">
        <f>SUM(L10:L71)</f>
        <v>0</v>
      </c>
    </row>
    <row r="106" spans="3:9" hidden="1" x14ac:dyDescent="0.2">
      <c r="C106" s="54" t="s">
        <v>130</v>
      </c>
      <c r="D106" s="54" t="s">
        <v>131</v>
      </c>
      <c r="E106" s="54" t="s">
        <v>132</v>
      </c>
      <c r="F106" s="54" t="s">
        <v>133</v>
      </c>
      <c r="G106" s="54" t="s">
        <v>134</v>
      </c>
      <c r="H106" s="54" t="s">
        <v>135</v>
      </c>
      <c r="I106" s="54" t="s">
        <v>136</v>
      </c>
    </row>
    <row r="107" spans="3:9" hidden="1" x14ac:dyDescent="0.2">
      <c r="C107" s="189">
        <f>C10*'3. Staff Rates'!$C11</f>
        <v>0</v>
      </c>
      <c r="D107" s="189">
        <f>D10*'3. Staff Rates'!$C11</f>
        <v>0</v>
      </c>
      <c r="E107" s="189">
        <f>E10*'3. Staff Rates'!$C11</f>
        <v>0</v>
      </c>
      <c r="F107" s="189">
        <f>F10*'3. Staff Rates'!$C11</f>
        <v>0</v>
      </c>
      <c r="G107" s="189">
        <f>G10*'3. Staff Rates'!$C11</f>
        <v>0</v>
      </c>
      <c r="H107" s="189">
        <f>H10*'3. Staff Rates'!$C11</f>
        <v>0</v>
      </c>
      <c r="I107" s="189">
        <f>I10*'3. Staff Rates'!$C11</f>
        <v>0</v>
      </c>
    </row>
    <row r="108" spans="3:9" hidden="1" x14ac:dyDescent="0.2">
      <c r="C108" s="189">
        <f>C11*'3. Staff Rates'!$C12</f>
        <v>0</v>
      </c>
      <c r="D108" s="189">
        <f>D11*'3. Staff Rates'!$C12</f>
        <v>0</v>
      </c>
      <c r="E108" s="189">
        <f>E11*'3. Staff Rates'!$C12</f>
        <v>0</v>
      </c>
      <c r="F108" s="189">
        <f>F11*'3. Staff Rates'!$C12</f>
        <v>0</v>
      </c>
      <c r="G108" s="189">
        <f>G11*'3. Staff Rates'!$C12</f>
        <v>0</v>
      </c>
      <c r="H108" s="189">
        <f>H11*'3. Staff Rates'!$C12</f>
        <v>0</v>
      </c>
      <c r="I108" s="189">
        <f>I11*'3. Staff Rates'!$C12</f>
        <v>0</v>
      </c>
    </row>
    <row r="109" spans="3:9" hidden="1" x14ac:dyDescent="0.2">
      <c r="C109" s="189">
        <f>C12*'3. Staff Rates'!$C13</f>
        <v>0</v>
      </c>
      <c r="D109" s="189">
        <f>D12*'3. Staff Rates'!$C13</f>
        <v>0</v>
      </c>
      <c r="E109" s="189">
        <f>E12*'3. Staff Rates'!$C13</f>
        <v>0</v>
      </c>
      <c r="F109" s="189">
        <f>F12*'3. Staff Rates'!$C13</f>
        <v>0</v>
      </c>
      <c r="G109" s="189">
        <f>G12*'3. Staff Rates'!$C13</f>
        <v>0</v>
      </c>
      <c r="H109" s="189">
        <f>H12*'3. Staff Rates'!$C13</f>
        <v>0</v>
      </c>
      <c r="I109" s="189">
        <f>I12*'3. Staff Rates'!$C13</f>
        <v>0</v>
      </c>
    </row>
    <row r="110" spans="3:9" hidden="1" x14ac:dyDescent="0.2">
      <c r="C110" s="189">
        <f>C13*'3. Staff Rates'!$C14</f>
        <v>0</v>
      </c>
      <c r="D110" s="189">
        <f>D13*'3. Staff Rates'!$C14</f>
        <v>0</v>
      </c>
      <c r="E110" s="189">
        <f>E13*'3. Staff Rates'!$C14</f>
        <v>0</v>
      </c>
      <c r="F110" s="189">
        <f>F13*'3. Staff Rates'!$C14</f>
        <v>0</v>
      </c>
      <c r="G110" s="189">
        <f>G13*'3. Staff Rates'!$C14</f>
        <v>0</v>
      </c>
      <c r="H110" s="189">
        <f>H13*'3. Staff Rates'!$C14</f>
        <v>0</v>
      </c>
      <c r="I110" s="189">
        <f>I13*'3. Staff Rates'!$C14</f>
        <v>0</v>
      </c>
    </row>
    <row r="111" spans="3:9" hidden="1" x14ac:dyDescent="0.2">
      <c r="C111" s="189">
        <f>C14*'3. Staff Rates'!$C15</f>
        <v>0</v>
      </c>
      <c r="D111" s="189">
        <f>D14*'3. Staff Rates'!$C15</f>
        <v>0</v>
      </c>
      <c r="E111" s="189">
        <f>E14*'3. Staff Rates'!$C15</f>
        <v>0</v>
      </c>
      <c r="F111" s="189">
        <f>F14*'3. Staff Rates'!$C15</f>
        <v>0</v>
      </c>
      <c r="G111" s="189">
        <f>G14*'3. Staff Rates'!$C15</f>
        <v>0</v>
      </c>
      <c r="H111" s="189">
        <f>H14*'3. Staff Rates'!$C15</f>
        <v>0</v>
      </c>
      <c r="I111" s="189">
        <f>I14*'3. Staff Rates'!$C15</f>
        <v>0</v>
      </c>
    </row>
    <row r="112" spans="3:9" hidden="1" x14ac:dyDescent="0.2">
      <c r="C112" s="189">
        <f>C15*'3. Staff Rates'!$C16</f>
        <v>0</v>
      </c>
      <c r="D112" s="189">
        <f>D15*'3. Staff Rates'!$C16</f>
        <v>0</v>
      </c>
      <c r="E112" s="189">
        <f>E15*'3. Staff Rates'!$C16</f>
        <v>0</v>
      </c>
      <c r="F112" s="189">
        <f>F15*'3. Staff Rates'!$C16</f>
        <v>0</v>
      </c>
      <c r="G112" s="189">
        <f>G15*'3. Staff Rates'!$C16</f>
        <v>0</v>
      </c>
      <c r="H112" s="189">
        <f>H15*'3. Staff Rates'!$C16</f>
        <v>0</v>
      </c>
      <c r="I112" s="189">
        <f>I15*'3. Staff Rates'!$C16</f>
        <v>0</v>
      </c>
    </row>
    <row r="113" spans="3:9" hidden="1" x14ac:dyDescent="0.2">
      <c r="C113" s="189">
        <f>C16*'3. Staff Rates'!$C17</f>
        <v>0</v>
      </c>
      <c r="D113" s="189">
        <f>D16*'3. Staff Rates'!$C17</f>
        <v>0</v>
      </c>
      <c r="E113" s="189">
        <f>E16*'3. Staff Rates'!$C17</f>
        <v>0</v>
      </c>
      <c r="F113" s="189">
        <f>F16*'3. Staff Rates'!$C17</f>
        <v>0</v>
      </c>
      <c r="G113" s="189">
        <f>G16*'3. Staff Rates'!$C17</f>
        <v>0</v>
      </c>
      <c r="H113" s="189">
        <f>H16*'3. Staff Rates'!$C17</f>
        <v>0</v>
      </c>
      <c r="I113" s="189">
        <f>I16*'3. Staff Rates'!$C17</f>
        <v>0</v>
      </c>
    </row>
    <row r="114" spans="3:9" hidden="1" x14ac:dyDescent="0.2">
      <c r="C114" s="189">
        <f>C17*'3. Staff Rates'!$C18</f>
        <v>0</v>
      </c>
      <c r="D114" s="189">
        <f>D17*'3. Staff Rates'!$C18</f>
        <v>0</v>
      </c>
      <c r="E114" s="189">
        <f>E17*'3. Staff Rates'!$C18</f>
        <v>0</v>
      </c>
      <c r="F114" s="189">
        <f>F17*'3. Staff Rates'!$C18</f>
        <v>0</v>
      </c>
      <c r="G114" s="189">
        <f>G17*'3. Staff Rates'!$C18</f>
        <v>0</v>
      </c>
      <c r="H114" s="189">
        <f>H17*'3. Staff Rates'!$C18</f>
        <v>0</v>
      </c>
      <c r="I114" s="189">
        <f>I17*'3. Staff Rates'!$C18</f>
        <v>0</v>
      </c>
    </row>
    <row r="115" spans="3:9" hidden="1" x14ac:dyDescent="0.2">
      <c r="C115" s="189">
        <f>C18*'3. Staff Rates'!$C19</f>
        <v>0</v>
      </c>
      <c r="D115" s="189">
        <f>D18*'3. Staff Rates'!$C19</f>
        <v>0</v>
      </c>
      <c r="E115" s="189">
        <f>E18*'3. Staff Rates'!$C19</f>
        <v>0</v>
      </c>
      <c r="F115" s="189">
        <f>F18*'3. Staff Rates'!$C19</f>
        <v>0</v>
      </c>
      <c r="G115" s="189">
        <f>G18*'3. Staff Rates'!$C19</f>
        <v>0</v>
      </c>
      <c r="H115" s="189">
        <f>H18*'3. Staff Rates'!$C19</f>
        <v>0</v>
      </c>
      <c r="I115" s="189">
        <f>I18*'3. Staff Rates'!$C19</f>
        <v>0</v>
      </c>
    </row>
    <row r="116" spans="3:9" hidden="1" x14ac:dyDescent="0.2">
      <c r="C116" s="189">
        <f>C19*'3. Staff Rates'!$C20</f>
        <v>0</v>
      </c>
      <c r="D116" s="189">
        <f>D19*'3. Staff Rates'!$C20</f>
        <v>0</v>
      </c>
      <c r="E116" s="189">
        <f>E19*'3. Staff Rates'!$C20</f>
        <v>0</v>
      </c>
      <c r="F116" s="189">
        <f>F19*'3. Staff Rates'!$C20</f>
        <v>0</v>
      </c>
      <c r="G116" s="189">
        <f>G19*'3. Staff Rates'!$C20</f>
        <v>0</v>
      </c>
      <c r="H116" s="189">
        <f>H19*'3. Staff Rates'!$C20</f>
        <v>0</v>
      </c>
      <c r="I116" s="189">
        <f>I19*'3. Staff Rates'!$C20</f>
        <v>0</v>
      </c>
    </row>
    <row r="117" spans="3:9" hidden="1" x14ac:dyDescent="0.2">
      <c r="C117" s="189">
        <f>C20*'3. Staff Rates'!$C21</f>
        <v>0</v>
      </c>
      <c r="D117" s="189">
        <f>D20*'3. Staff Rates'!$C21</f>
        <v>0</v>
      </c>
      <c r="E117" s="189">
        <f>E20*'3. Staff Rates'!$C21</f>
        <v>0</v>
      </c>
      <c r="F117" s="189">
        <f>F20*'3. Staff Rates'!$C21</f>
        <v>0</v>
      </c>
      <c r="G117" s="189">
        <f>G20*'3. Staff Rates'!$C21</f>
        <v>0</v>
      </c>
      <c r="H117" s="189">
        <f>H20*'3. Staff Rates'!$C21</f>
        <v>0</v>
      </c>
      <c r="I117" s="189">
        <f>I20*'3. Staff Rates'!$C21</f>
        <v>0</v>
      </c>
    </row>
    <row r="118" spans="3:9" hidden="1" x14ac:dyDescent="0.2">
      <c r="C118" s="189">
        <f>C21*'3. Staff Rates'!$C22</f>
        <v>0</v>
      </c>
      <c r="D118" s="189">
        <f>D21*'3. Staff Rates'!$C22</f>
        <v>0</v>
      </c>
      <c r="E118" s="189">
        <f>E21*'3. Staff Rates'!$C22</f>
        <v>0</v>
      </c>
      <c r="F118" s="189">
        <f>F21*'3. Staff Rates'!$C22</f>
        <v>0</v>
      </c>
      <c r="G118" s="189">
        <f>G21*'3. Staff Rates'!$C22</f>
        <v>0</v>
      </c>
      <c r="H118" s="189">
        <f>H21*'3. Staff Rates'!$C22</f>
        <v>0</v>
      </c>
      <c r="I118" s="189">
        <f>I21*'3. Staff Rates'!$C22</f>
        <v>0</v>
      </c>
    </row>
    <row r="119" spans="3:9" hidden="1" x14ac:dyDescent="0.2">
      <c r="C119" s="189">
        <f>C22*'3. Staff Rates'!$C23</f>
        <v>0</v>
      </c>
      <c r="D119" s="189">
        <f>D22*'3. Staff Rates'!$C23</f>
        <v>0</v>
      </c>
      <c r="E119" s="189">
        <f>E22*'3. Staff Rates'!$C23</f>
        <v>0</v>
      </c>
      <c r="F119" s="189">
        <f>F22*'3. Staff Rates'!$C23</f>
        <v>0</v>
      </c>
      <c r="G119" s="189">
        <f>G22*'3. Staff Rates'!$C23</f>
        <v>0</v>
      </c>
      <c r="H119" s="189">
        <f>H22*'3. Staff Rates'!$C23</f>
        <v>0</v>
      </c>
      <c r="I119" s="189">
        <f>I22*'3. Staff Rates'!$C23</f>
        <v>0</v>
      </c>
    </row>
    <row r="120" spans="3:9" hidden="1" x14ac:dyDescent="0.2">
      <c r="C120" s="189">
        <f>C23*'3. Staff Rates'!$C24</f>
        <v>0</v>
      </c>
      <c r="D120" s="189">
        <f>D23*'3. Staff Rates'!$C24</f>
        <v>0</v>
      </c>
      <c r="E120" s="189">
        <f>E23*'3. Staff Rates'!$C24</f>
        <v>0</v>
      </c>
      <c r="F120" s="189">
        <f>F23*'3. Staff Rates'!$C24</f>
        <v>0</v>
      </c>
      <c r="G120" s="189">
        <f>G23*'3. Staff Rates'!$C24</f>
        <v>0</v>
      </c>
      <c r="H120" s="189">
        <f>H23*'3. Staff Rates'!$C24</f>
        <v>0</v>
      </c>
      <c r="I120" s="189">
        <f>I23*'3. Staff Rates'!$C24</f>
        <v>0</v>
      </c>
    </row>
    <row r="121" spans="3:9" hidden="1" x14ac:dyDescent="0.2">
      <c r="C121" s="189">
        <f>C24*'3. Staff Rates'!$C25</f>
        <v>0</v>
      </c>
      <c r="D121" s="189">
        <f>D24*'3. Staff Rates'!$C25</f>
        <v>0</v>
      </c>
      <c r="E121" s="189">
        <f>E24*'3. Staff Rates'!$C25</f>
        <v>0</v>
      </c>
      <c r="F121" s="189">
        <f>F24*'3. Staff Rates'!$C25</f>
        <v>0</v>
      </c>
      <c r="G121" s="189">
        <f>G24*'3. Staff Rates'!$C25</f>
        <v>0</v>
      </c>
      <c r="H121" s="189">
        <f>H24*'3. Staff Rates'!$C25</f>
        <v>0</v>
      </c>
      <c r="I121" s="189">
        <f>I24*'3. Staff Rates'!$C25</f>
        <v>0</v>
      </c>
    </row>
    <row r="122" spans="3:9" hidden="1" x14ac:dyDescent="0.2">
      <c r="C122" s="189">
        <f>C25*'3. Staff Rates'!$C26</f>
        <v>0</v>
      </c>
      <c r="D122" s="189">
        <f>D25*'3. Staff Rates'!$C26</f>
        <v>0</v>
      </c>
      <c r="E122" s="189">
        <f>E25*'3. Staff Rates'!$C26</f>
        <v>0</v>
      </c>
      <c r="F122" s="189">
        <f>F25*'3. Staff Rates'!$C26</f>
        <v>0</v>
      </c>
      <c r="G122" s="189">
        <f>G25*'3. Staff Rates'!$C26</f>
        <v>0</v>
      </c>
      <c r="H122" s="189">
        <f>H25*'3. Staff Rates'!$C26</f>
        <v>0</v>
      </c>
      <c r="I122" s="189">
        <f>I25*'3. Staff Rates'!$C26</f>
        <v>0</v>
      </c>
    </row>
    <row r="123" spans="3:9" hidden="1" x14ac:dyDescent="0.2">
      <c r="C123" s="189">
        <f>C26*'3. Staff Rates'!$C27</f>
        <v>0</v>
      </c>
      <c r="D123" s="189">
        <f>D26*'3. Staff Rates'!$C27</f>
        <v>0</v>
      </c>
      <c r="E123" s="189">
        <f>E26*'3. Staff Rates'!$C27</f>
        <v>0</v>
      </c>
      <c r="F123" s="189">
        <f>F26*'3. Staff Rates'!$C27</f>
        <v>0</v>
      </c>
      <c r="G123" s="189">
        <f>G26*'3. Staff Rates'!$C27</f>
        <v>0</v>
      </c>
      <c r="H123" s="189">
        <f>H26*'3. Staff Rates'!$C27</f>
        <v>0</v>
      </c>
      <c r="I123" s="189">
        <f>I26*'3. Staff Rates'!$C27</f>
        <v>0</v>
      </c>
    </row>
    <row r="124" spans="3:9" hidden="1" x14ac:dyDescent="0.2">
      <c r="C124" s="189">
        <f>C27*'3. Staff Rates'!$C28</f>
        <v>0</v>
      </c>
      <c r="D124" s="189">
        <f>D27*'3. Staff Rates'!$C28</f>
        <v>0</v>
      </c>
      <c r="E124" s="189">
        <f>E27*'3. Staff Rates'!$C28</f>
        <v>0</v>
      </c>
      <c r="F124" s="189">
        <f>F27*'3. Staff Rates'!$C28</f>
        <v>0</v>
      </c>
      <c r="G124" s="189">
        <f>G27*'3. Staff Rates'!$C28</f>
        <v>0</v>
      </c>
      <c r="H124" s="189">
        <f>H27*'3. Staff Rates'!$C28</f>
        <v>0</v>
      </c>
      <c r="I124" s="189">
        <f>I27*'3. Staff Rates'!$C28</f>
        <v>0</v>
      </c>
    </row>
    <row r="125" spans="3:9" hidden="1" x14ac:dyDescent="0.2">
      <c r="C125" s="189">
        <f>C28*'3. Staff Rates'!$C29</f>
        <v>0</v>
      </c>
      <c r="D125" s="189">
        <f>D28*'3. Staff Rates'!$C29</f>
        <v>0</v>
      </c>
      <c r="E125" s="189">
        <f>E28*'3. Staff Rates'!$C29</f>
        <v>0</v>
      </c>
      <c r="F125" s="189">
        <f>F28*'3. Staff Rates'!$C29</f>
        <v>0</v>
      </c>
      <c r="G125" s="189">
        <f>G28*'3. Staff Rates'!$C29</f>
        <v>0</v>
      </c>
      <c r="H125" s="189">
        <f>H28*'3. Staff Rates'!$C29</f>
        <v>0</v>
      </c>
      <c r="I125" s="189">
        <f>I28*'3. Staff Rates'!$C29</f>
        <v>0</v>
      </c>
    </row>
    <row r="126" spans="3:9" hidden="1" x14ac:dyDescent="0.2">
      <c r="C126" s="189">
        <f>C29*'3. Staff Rates'!$C30</f>
        <v>0</v>
      </c>
      <c r="D126" s="189">
        <f>D29*'3. Staff Rates'!$C30</f>
        <v>0</v>
      </c>
      <c r="E126" s="189">
        <f>E29*'3. Staff Rates'!$C30</f>
        <v>0</v>
      </c>
      <c r="F126" s="189">
        <f>F29*'3. Staff Rates'!$C30</f>
        <v>0</v>
      </c>
      <c r="G126" s="189">
        <f>G29*'3. Staff Rates'!$C30</f>
        <v>0</v>
      </c>
      <c r="H126" s="189">
        <f>H29*'3. Staff Rates'!$C30</f>
        <v>0</v>
      </c>
      <c r="I126" s="189">
        <f>I29*'3. Staff Rates'!$C30</f>
        <v>0</v>
      </c>
    </row>
    <row r="127" spans="3:9" hidden="1" x14ac:dyDescent="0.2">
      <c r="C127" s="189">
        <f>C30*'3. Staff Rates'!$C31</f>
        <v>0</v>
      </c>
      <c r="D127" s="189">
        <f>D30*'3. Staff Rates'!$C31</f>
        <v>0</v>
      </c>
      <c r="E127" s="189">
        <f>E30*'3. Staff Rates'!$C31</f>
        <v>0</v>
      </c>
      <c r="F127" s="189">
        <f>F30*'3. Staff Rates'!$C31</f>
        <v>0</v>
      </c>
      <c r="G127" s="189">
        <f>G30*'3. Staff Rates'!$C31</f>
        <v>0</v>
      </c>
      <c r="H127" s="189">
        <f>H30*'3. Staff Rates'!$C31</f>
        <v>0</v>
      </c>
      <c r="I127" s="189">
        <f>I30*'3. Staff Rates'!$C31</f>
        <v>0</v>
      </c>
    </row>
    <row r="128" spans="3:9" hidden="1" x14ac:dyDescent="0.2">
      <c r="C128" s="189">
        <f>C31*'3. Staff Rates'!$C32</f>
        <v>0</v>
      </c>
      <c r="D128" s="189">
        <f>D31*'3. Staff Rates'!$C32</f>
        <v>0</v>
      </c>
      <c r="E128" s="189">
        <f>E31*'3. Staff Rates'!$C32</f>
        <v>0</v>
      </c>
      <c r="F128" s="189">
        <f>F31*'3. Staff Rates'!$C32</f>
        <v>0</v>
      </c>
      <c r="G128" s="189">
        <f>G31*'3. Staff Rates'!$C32</f>
        <v>0</v>
      </c>
      <c r="H128" s="189">
        <f>H31*'3. Staff Rates'!$C32</f>
        <v>0</v>
      </c>
      <c r="I128" s="189">
        <f>I31*'3. Staff Rates'!$C32</f>
        <v>0</v>
      </c>
    </row>
    <row r="129" spans="3:9" hidden="1" x14ac:dyDescent="0.2">
      <c r="C129" s="189">
        <f>C32*'3. Staff Rates'!$C33</f>
        <v>0</v>
      </c>
      <c r="D129" s="189">
        <f>D32*'3. Staff Rates'!$C33</f>
        <v>0</v>
      </c>
      <c r="E129" s="189">
        <f>E32*'3. Staff Rates'!$C33</f>
        <v>0</v>
      </c>
      <c r="F129" s="189">
        <f>F32*'3. Staff Rates'!$C33</f>
        <v>0</v>
      </c>
      <c r="G129" s="189">
        <f>G32*'3. Staff Rates'!$C33</f>
        <v>0</v>
      </c>
      <c r="H129" s="189">
        <f>H32*'3. Staff Rates'!$C33</f>
        <v>0</v>
      </c>
      <c r="I129" s="189">
        <f>I32*'3. Staff Rates'!$C33</f>
        <v>0</v>
      </c>
    </row>
    <row r="130" spans="3:9" hidden="1" x14ac:dyDescent="0.2">
      <c r="C130" s="189">
        <f>C33*'3. Staff Rates'!$C34</f>
        <v>0</v>
      </c>
      <c r="D130" s="189">
        <f>D33*'3. Staff Rates'!$C34</f>
        <v>0</v>
      </c>
      <c r="E130" s="189">
        <f>E33*'3. Staff Rates'!$C34</f>
        <v>0</v>
      </c>
      <c r="F130" s="189">
        <f>F33*'3. Staff Rates'!$C34</f>
        <v>0</v>
      </c>
      <c r="G130" s="189">
        <f>G33*'3. Staff Rates'!$C34</f>
        <v>0</v>
      </c>
      <c r="H130" s="189">
        <f>H33*'3. Staff Rates'!$C34</f>
        <v>0</v>
      </c>
      <c r="I130" s="189">
        <f>I33*'3. Staff Rates'!$C34</f>
        <v>0</v>
      </c>
    </row>
    <row r="131" spans="3:9" hidden="1" x14ac:dyDescent="0.2">
      <c r="C131" s="189">
        <f>C34*'3. Staff Rates'!$C35</f>
        <v>0</v>
      </c>
      <c r="D131" s="189">
        <f>D34*'3. Staff Rates'!$C35</f>
        <v>0</v>
      </c>
      <c r="E131" s="189">
        <f>E34*'3. Staff Rates'!$C35</f>
        <v>0</v>
      </c>
      <c r="F131" s="189">
        <f>F34*'3. Staff Rates'!$C35</f>
        <v>0</v>
      </c>
      <c r="G131" s="189">
        <f>G34*'3. Staff Rates'!$C35</f>
        <v>0</v>
      </c>
      <c r="H131" s="189">
        <f>H34*'3. Staff Rates'!$C35</f>
        <v>0</v>
      </c>
      <c r="I131" s="189">
        <f>I34*'3. Staff Rates'!$C35</f>
        <v>0</v>
      </c>
    </row>
    <row r="132" spans="3:9" hidden="1" x14ac:dyDescent="0.2">
      <c r="C132" s="189">
        <f>C35*'3. Staff Rates'!$C36</f>
        <v>0</v>
      </c>
      <c r="D132" s="189">
        <f>D35*'3. Staff Rates'!$C36</f>
        <v>0</v>
      </c>
      <c r="E132" s="189">
        <f>E35*'3. Staff Rates'!$C36</f>
        <v>0</v>
      </c>
      <c r="F132" s="189">
        <f>F35*'3. Staff Rates'!$C36</f>
        <v>0</v>
      </c>
      <c r="G132" s="189">
        <f>G35*'3. Staff Rates'!$C36</f>
        <v>0</v>
      </c>
      <c r="H132" s="189">
        <f>H35*'3. Staff Rates'!$C36</f>
        <v>0</v>
      </c>
      <c r="I132" s="189">
        <f>I35*'3. Staff Rates'!$C36</f>
        <v>0</v>
      </c>
    </row>
    <row r="133" spans="3:9" hidden="1" x14ac:dyDescent="0.2">
      <c r="C133" s="189">
        <f>C36*'3. Staff Rates'!$C37</f>
        <v>0</v>
      </c>
      <c r="D133" s="189">
        <f>D36*'3. Staff Rates'!$C37</f>
        <v>0</v>
      </c>
      <c r="E133" s="189">
        <f>E36*'3. Staff Rates'!$C37</f>
        <v>0</v>
      </c>
      <c r="F133" s="189">
        <f>F36*'3. Staff Rates'!$C37</f>
        <v>0</v>
      </c>
      <c r="G133" s="189">
        <f>G36*'3. Staff Rates'!$C37</f>
        <v>0</v>
      </c>
      <c r="H133" s="189">
        <f>H36*'3. Staff Rates'!$C37</f>
        <v>0</v>
      </c>
      <c r="I133" s="189">
        <f>I36*'3. Staff Rates'!$C37</f>
        <v>0</v>
      </c>
    </row>
    <row r="134" spans="3:9" hidden="1" x14ac:dyDescent="0.2">
      <c r="C134" s="189">
        <f>C37*'3. Staff Rates'!$C38</f>
        <v>0</v>
      </c>
      <c r="D134" s="189">
        <f>D37*'3. Staff Rates'!$C38</f>
        <v>0</v>
      </c>
      <c r="E134" s="189">
        <f>E37*'3. Staff Rates'!$C38</f>
        <v>0</v>
      </c>
      <c r="F134" s="189">
        <f>F37*'3. Staff Rates'!$C38</f>
        <v>0</v>
      </c>
      <c r="G134" s="189">
        <f>G37*'3. Staff Rates'!$C38</f>
        <v>0</v>
      </c>
      <c r="H134" s="189">
        <f>H37*'3. Staff Rates'!$C38</f>
        <v>0</v>
      </c>
      <c r="I134" s="189">
        <f>I37*'3. Staff Rates'!$C38</f>
        <v>0</v>
      </c>
    </row>
    <row r="135" spans="3:9" hidden="1" x14ac:dyDescent="0.2">
      <c r="C135" s="189">
        <f>C38*'3. Staff Rates'!$C39</f>
        <v>0</v>
      </c>
      <c r="D135" s="189">
        <f>D38*'3. Staff Rates'!$C39</f>
        <v>0</v>
      </c>
      <c r="E135" s="189">
        <f>E38*'3. Staff Rates'!$C39</f>
        <v>0</v>
      </c>
      <c r="F135" s="189">
        <f>F38*'3. Staff Rates'!$C39</f>
        <v>0</v>
      </c>
      <c r="G135" s="189">
        <f>G38*'3. Staff Rates'!$C39</f>
        <v>0</v>
      </c>
      <c r="H135" s="189">
        <f>H38*'3. Staff Rates'!$C39</f>
        <v>0</v>
      </c>
      <c r="I135" s="189">
        <f>I38*'3. Staff Rates'!$C39</f>
        <v>0</v>
      </c>
    </row>
    <row r="136" spans="3:9" hidden="1" x14ac:dyDescent="0.2">
      <c r="C136" s="189">
        <f>C39*'3. Staff Rates'!$C40</f>
        <v>0</v>
      </c>
      <c r="D136" s="189">
        <f>D39*'3. Staff Rates'!$C40</f>
        <v>0</v>
      </c>
      <c r="E136" s="189">
        <f>E39*'3. Staff Rates'!$C40</f>
        <v>0</v>
      </c>
      <c r="F136" s="189">
        <f>F39*'3. Staff Rates'!$C40</f>
        <v>0</v>
      </c>
      <c r="G136" s="189">
        <f>G39*'3. Staff Rates'!$C40</f>
        <v>0</v>
      </c>
      <c r="H136" s="189">
        <f>H39*'3. Staff Rates'!$C40</f>
        <v>0</v>
      </c>
      <c r="I136" s="189">
        <f>I39*'3. Staff Rates'!$C40</f>
        <v>0</v>
      </c>
    </row>
    <row r="137" spans="3:9" hidden="1" x14ac:dyDescent="0.2">
      <c r="C137" s="189">
        <f>C40*'3. Staff Rates'!$C41</f>
        <v>0</v>
      </c>
      <c r="D137" s="189">
        <f>D40*'3. Staff Rates'!$C41</f>
        <v>0</v>
      </c>
      <c r="E137" s="189">
        <f>E40*'3. Staff Rates'!$C41</f>
        <v>0</v>
      </c>
      <c r="F137" s="189">
        <f>F40*'3. Staff Rates'!$C41</f>
        <v>0</v>
      </c>
      <c r="G137" s="189">
        <f>G40*'3. Staff Rates'!$C41</f>
        <v>0</v>
      </c>
      <c r="H137" s="189">
        <f>H40*'3. Staff Rates'!$C41</f>
        <v>0</v>
      </c>
      <c r="I137" s="189">
        <f>I40*'3. Staff Rates'!$C41</f>
        <v>0</v>
      </c>
    </row>
    <row r="138" spans="3:9" hidden="1" x14ac:dyDescent="0.2">
      <c r="C138" s="189">
        <f>C41*'3. Staff Rates'!$C42</f>
        <v>0</v>
      </c>
      <c r="D138" s="189">
        <f>D41*'3. Staff Rates'!$C42</f>
        <v>0</v>
      </c>
      <c r="E138" s="189">
        <f>E41*'3. Staff Rates'!$C42</f>
        <v>0</v>
      </c>
      <c r="F138" s="189">
        <f>F41*'3. Staff Rates'!$C42</f>
        <v>0</v>
      </c>
      <c r="G138" s="189">
        <f>G41*'3. Staff Rates'!$C42</f>
        <v>0</v>
      </c>
      <c r="H138" s="189">
        <f>H41*'3. Staff Rates'!$C42</f>
        <v>0</v>
      </c>
      <c r="I138" s="189">
        <f>I41*'3. Staff Rates'!$C42</f>
        <v>0</v>
      </c>
    </row>
    <row r="139" spans="3:9" hidden="1" x14ac:dyDescent="0.2">
      <c r="C139" s="189">
        <f>C42*'3. Staff Rates'!$C43</f>
        <v>0</v>
      </c>
      <c r="D139" s="189">
        <f>D42*'3. Staff Rates'!$C43</f>
        <v>0</v>
      </c>
      <c r="E139" s="189">
        <f>E42*'3. Staff Rates'!$C43</f>
        <v>0</v>
      </c>
      <c r="F139" s="189">
        <f>F42*'3. Staff Rates'!$C43</f>
        <v>0</v>
      </c>
      <c r="G139" s="189">
        <f>G42*'3. Staff Rates'!$C43</f>
        <v>0</v>
      </c>
      <c r="H139" s="189">
        <f>H42*'3. Staff Rates'!$C43</f>
        <v>0</v>
      </c>
      <c r="I139" s="189">
        <f>I42*'3. Staff Rates'!$C43</f>
        <v>0</v>
      </c>
    </row>
    <row r="140" spans="3:9" hidden="1" x14ac:dyDescent="0.2">
      <c r="C140" s="189">
        <f>C43*'3. Staff Rates'!$C44</f>
        <v>0</v>
      </c>
      <c r="D140" s="189">
        <f>D43*'3. Staff Rates'!$C44</f>
        <v>0</v>
      </c>
      <c r="E140" s="189">
        <f>E43*'3. Staff Rates'!$C44</f>
        <v>0</v>
      </c>
      <c r="F140" s="189">
        <f>F43*'3. Staff Rates'!$C44</f>
        <v>0</v>
      </c>
      <c r="G140" s="189">
        <f>G43*'3. Staff Rates'!$C44</f>
        <v>0</v>
      </c>
      <c r="H140" s="189">
        <f>H43*'3. Staff Rates'!$C44</f>
        <v>0</v>
      </c>
      <c r="I140" s="189">
        <f>I43*'3. Staff Rates'!$C44</f>
        <v>0</v>
      </c>
    </row>
    <row r="141" spans="3:9" hidden="1" x14ac:dyDescent="0.2">
      <c r="C141" s="189">
        <f>C44*'3. Staff Rates'!$C45</f>
        <v>0</v>
      </c>
      <c r="D141" s="189">
        <f>D44*'3. Staff Rates'!$C45</f>
        <v>0</v>
      </c>
      <c r="E141" s="189">
        <f>E44*'3. Staff Rates'!$C45</f>
        <v>0</v>
      </c>
      <c r="F141" s="189">
        <f>F44*'3. Staff Rates'!$C45</f>
        <v>0</v>
      </c>
      <c r="G141" s="189">
        <f>G44*'3. Staff Rates'!$C45</f>
        <v>0</v>
      </c>
      <c r="H141" s="189">
        <f>H44*'3. Staff Rates'!$C45</f>
        <v>0</v>
      </c>
      <c r="I141" s="189">
        <f>I44*'3. Staff Rates'!$C45</f>
        <v>0</v>
      </c>
    </row>
    <row r="142" spans="3:9" hidden="1" x14ac:dyDescent="0.2">
      <c r="C142" s="189">
        <f>C45*'3. Staff Rates'!$C46</f>
        <v>0</v>
      </c>
      <c r="D142" s="189">
        <f>D45*'3. Staff Rates'!$C46</f>
        <v>0</v>
      </c>
      <c r="E142" s="189">
        <f>E45*'3. Staff Rates'!$C46</f>
        <v>0</v>
      </c>
      <c r="F142" s="189">
        <f>F45*'3. Staff Rates'!$C46</f>
        <v>0</v>
      </c>
      <c r="G142" s="189">
        <f>G45*'3. Staff Rates'!$C46</f>
        <v>0</v>
      </c>
      <c r="H142" s="189">
        <f>H45*'3. Staff Rates'!$C46</f>
        <v>0</v>
      </c>
      <c r="I142" s="189">
        <f>I45*'3. Staff Rates'!$C46</f>
        <v>0</v>
      </c>
    </row>
    <row r="143" spans="3:9" hidden="1" x14ac:dyDescent="0.2">
      <c r="C143" s="189">
        <f>C46*'3. Staff Rates'!$C47</f>
        <v>0</v>
      </c>
      <c r="D143" s="189">
        <f>D46*'3. Staff Rates'!$C47</f>
        <v>0</v>
      </c>
      <c r="E143" s="189">
        <f>E46*'3. Staff Rates'!$C47</f>
        <v>0</v>
      </c>
      <c r="F143" s="189">
        <f>F46*'3. Staff Rates'!$C47</f>
        <v>0</v>
      </c>
      <c r="G143" s="189">
        <f>G46*'3. Staff Rates'!$C47</f>
        <v>0</v>
      </c>
      <c r="H143" s="189">
        <f>H46*'3. Staff Rates'!$C47</f>
        <v>0</v>
      </c>
      <c r="I143" s="189">
        <f>I46*'3. Staff Rates'!$C47</f>
        <v>0</v>
      </c>
    </row>
    <row r="144" spans="3:9" hidden="1" x14ac:dyDescent="0.2">
      <c r="C144" s="189">
        <f>C47*'3. Staff Rates'!$C48</f>
        <v>0</v>
      </c>
      <c r="D144" s="189">
        <f>D47*'3. Staff Rates'!$C48</f>
        <v>0</v>
      </c>
      <c r="E144" s="189">
        <f>E47*'3. Staff Rates'!$C48</f>
        <v>0</v>
      </c>
      <c r="F144" s="189">
        <f>F47*'3. Staff Rates'!$C48</f>
        <v>0</v>
      </c>
      <c r="G144" s="189">
        <f>G47*'3. Staff Rates'!$C48</f>
        <v>0</v>
      </c>
      <c r="H144" s="189">
        <f>H47*'3. Staff Rates'!$C48</f>
        <v>0</v>
      </c>
      <c r="I144" s="189">
        <f>I47*'3. Staff Rates'!$C48</f>
        <v>0</v>
      </c>
    </row>
    <row r="145" spans="3:9" hidden="1" x14ac:dyDescent="0.2">
      <c r="C145" s="189">
        <f>C48*'3. Staff Rates'!$C49</f>
        <v>0</v>
      </c>
      <c r="D145" s="189">
        <f>D48*'3. Staff Rates'!$C49</f>
        <v>0</v>
      </c>
      <c r="E145" s="189">
        <f>E48*'3. Staff Rates'!$C49</f>
        <v>0</v>
      </c>
      <c r="F145" s="189">
        <f>F48*'3. Staff Rates'!$C49</f>
        <v>0</v>
      </c>
      <c r="G145" s="189">
        <f>G48*'3. Staff Rates'!$C49</f>
        <v>0</v>
      </c>
      <c r="H145" s="189">
        <f>H48*'3. Staff Rates'!$C49</f>
        <v>0</v>
      </c>
      <c r="I145" s="189">
        <f>I48*'3. Staff Rates'!$C49</f>
        <v>0</v>
      </c>
    </row>
    <row r="146" spans="3:9" hidden="1" x14ac:dyDescent="0.2">
      <c r="C146" s="189">
        <f>C49*'3. Staff Rates'!$C50</f>
        <v>0</v>
      </c>
      <c r="D146" s="189">
        <f>D49*'3. Staff Rates'!$C50</f>
        <v>0</v>
      </c>
      <c r="E146" s="189">
        <f>E49*'3. Staff Rates'!$C50</f>
        <v>0</v>
      </c>
      <c r="F146" s="189">
        <f>F49*'3. Staff Rates'!$C50</f>
        <v>0</v>
      </c>
      <c r="G146" s="189">
        <f>G49*'3. Staff Rates'!$C50</f>
        <v>0</v>
      </c>
      <c r="H146" s="189">
        <f>H49*'3. Staff Rates'!$C50</f>
        <v>0</v>
      </c>
      <c r="I146" s="189">
        <f>I49*'3. Staff Rates'!$C50</f>
        <v>0</v>
      </c>
    </row>
    <row r="147" spans="3:9" hidden="1" x14ac:dyDescent="0.2">
      <c r="C147" s="189">
        <f>C50*'3. Staff Rates'!$C51</f>
        <v>0</v>
      </c>
      <c r="D147" s="189">
        <f>D50*'3. Staff Rates'!$C51</f>
        <v>0</v>
      </c>
      <c r="E147" s="189">
        <f>E50*'3. Staff Rates'!$C51</f>
        <v>0</v>
      </c>
      <c r="F147" s="189">
        <f>F50*'3. Staff Rates'!$C51</f>
        <v>0</v>
      </c>
      <c r="G147" s="189">
        <f>G50*'3. Staff Rates'!$C51</f>
        <v>0</v>
      </c>
      <c r="H147" s="189">
        <f>H50*'3. Staff Rates'!$C51</f>
        <v>0</v>
      </c>
      <c r="I147" s="189">
        <f>I50*'3. Staff Rates'!$C51</f>
        <v>0</v>
      </c>
    </row>
    <row r="148" spans="3:9" hidden="1" x14ac:dyDescent="0.2">
      <c r="C148" s="189">
        <f>C51*'3. Staff Rates'!$C52</f>
        <v>0</v>
      </c>
      <c r="D148" s="189">
        <f>D51*'3. Staff Rates'!$C52</f>
        <v>0</v>
      </c>
      <c r="E148" s="189">
        <f>E51*'3. Staff Rates'!$C52</f>
        <v>0</v>
      </c>
      <c r="F148" s="189">
        <f>F51*'3. Staff Rates'!$C52</f>
        <v>0</v>
      </c>
      <c r="G148" s="189">
        <f>G51*'3. Staff Rates'!$C52</f>
        <v>0</v>
      </c>
      <c r="H148" s="189">
        <f>H51*'3. Staff Rates'!$C52</f>
        <v>0</v>
      </c>
      <c r="I148" s="189">
        <f>I51*'3. Staff Rates'!$C52</f>
        <v>0</v>
      </c>
    </row>
    <row r="149" spans="3:9" hidden="1" x14ac:dyDescent="0.2">
      <c r="C149" s="189">
        <f>C52*'3. Staff Rates'!$C53</f>
        <v>0</v>
      </c>
      <c r="D149" s="189">
        <f>D52*'3. Staff Rates'!$C53</f>
        <v>0</v>
      </c>
      <c r="E149" s="189">
        <f>E52*'3. Staff Rates'!$C53</f>
        <v>0</v>
      </c>
      <c r="F149" s="189">
        <f>F52*'3. Staff Rates'!$C53</f>
        <v>0</v>
      </c>
      <c r="G149" s="189">
        <f>G52*'3. Staff Rates'!$C53</f>
        <v>0</v>
      </c>
      <c r="H149" s="189">
        <f>H52*'3. Staff Rates'!$C53</f>
        <v>0</v>
      </c>
      <c r="I149" s="189">
        <f>I52*'3. Staff Rates'!$C53</f>
        <v>0</v>
      </c>
    </row>
    <row r="150" spans="3:9" hidden="1" x14ac:dyDescent="0.2">
      <c r="C150" s="189">
        <f>C53*'3. Staff Rates'!$C54</f>
        <v>0</v>
      </c>
      <c r="D150" s="189">
        <f>D53*'3. Staff Rates'!$C54</f>
        <v>0</v>
      </c>
      <c r="E150" s="189">
        <f>E53*'3. Staff Rates'!$C54</f>
        <v>0</v>
      </c>
      <c r="F150" s="189">
        <f>F53*'3. Staff Rates'!$C54</f>
        <v>0</v>
      </c>
      <c r="G150" s="189">
        <f>G53*'3. Staff Rates'!$C54</f>
        <v>0</v>
      </c>
      <c r="H150" s="189">
        <f>H53*'3. Staff Rates'!$C54</f>
        <v>0</v>
      </c>
      <c r="I150" s="189">
        <f>I53*'3. Staff Rates'!$C54</f>
        <v>0</v>
      </c>
    </row>
    <row r="151" spans="3:9" hidden="1" x14ac:dyDescent="0.2">
      <c r="C151" s="189">
        <f>C54*'3. Staff Rates'!$C55</f>
        <v>0</v>
      </c>
      <c r="D151" s="189">
        <f>D54*'3. Staff Rates'!$C55</f>
        <v>0</v>
      </c>
      <c r="E151" s="189">
        <f>E54*'3. Staff Rates'!$C55</f>
        <v>0</v>
      </c>
      <c r="F151" s="189">
        <f>F54*'3. Staff Rates'!$C55</f>
        <v>0</v>
      </c>
      <c r="G151" s="189">
        <f>G54*'3. Staff Rates'!$C55</f>
        <v>0</v>
      </c>
      <c r="H151" s="189">
        <f>H54*'3. Staff Rates'!$C55</f>
        <v>0</v>
      </c>
      <c r="I151" s="189">
        <f>I54*'3. Staff Rates'!$C55</f>
        <v>0</v>
      </c>
    </row>
    <row r="152" spans="3:9" hidden="1" x14ac:dyDescent="0.2">
      <c r="C152" s="189">
        <f>C55*'3. Staff Rates'!$C56</f>
        <v>0</v>
      </c>
      <c r="D152" s="189">
        <f>D55*'3. Staff Rates'!$C56</f>
        <v>0</v>
      </c>
      <c r="E152" s="189">
        <f>E55*'3. Staff Rates'!$C56</f>
        <v>0</v>
      </c>
      <c r="F152" s="189">
        <f>F55*'3. Staff Rates'!$C56</f>
        <v>0</v>
      </c>
      <c r="G152" s="189">
        <f>G55*'3. Staff Rates'!$C56</f>
        <v>0</v>
      </c>
      <c r="H152" s="189">
        <f>H55*'3. Staff Rates'!$C56</f>
        <v>0</v>
      </c>
      <c r="I152" s="189">
        <f>I55*'3. Staff Rates'!$C56</f>
        <v>0</v>
      </c>
    </row>
    <row r="153" spans="3:9" hidden="1" x14ac:dyDescent="0.2">
      <c r="C153" s="189">
        <f>C56*'3. Staff Rates'!$C57</f>
        <v>0</v>
      </c>
      <c r="D153" s="189">
        <f>D56*'3. Staff Rates'!$C57</f>
        <v>0</v>
      </c>
      <c r="E153" s="189">
        <f>E56*'3. Staff Rates'!$C57</f>
        <v>0</v>
      </c>
      <c r="F153" s="189">
        <f>F56*'3. Staff Rates'!$C57</f>
        <v>0</v>
      </c>
      <c r="G153" s="189">
        <f>G56*'3. Staff Rates'!$C57</f>
        <v>0</v>
      </c>
      <c r="H153" s="189">
        <f>H56*'3. Staff Rates'!$C57</f>
        <v>0</v>
      </c>
      <c r="I153" s="189">
        <f>I56*'3. Staff Rates'!$C57</f>
        <v>0</v>
      </c>
    </row>
    <row r="154" spans="3:9" hidden="1" x14ac:dyDescent="0.2">
      <c r="C154" s="189">
        <f>C57*'3. Staff Rates'!$C58</f>
        <v>0</v>
      </c>
      <c r="D154" s="189">
        <f>D57*'3. Staff Rates'!$C58</f>
        <v>0</v>
      </c>
      <c r="E154" s="189">
        <f>E57*'3. Staff Rates'!$C58</f>
        <v>0</v>
      </c>
      <c r="F154" s="189">
        <f>F57*'3. Staff Rates'!$C58</f>
        <v>0</v>
      </c>
      <c r="G154" s="189">
        <f>G57*'3. Staff Rates'!$C58</f>
        <v>0</v>
      </c>
      <c r="H154" s="189">
        <f>H57*'3. Staff Rates'!$C58</f>
        <v>0</v>
      </c>
      <c r="I154" s="189">
        <f>I57*'3. Staff Rates'!$C58</f>
        <v>0</v>
      </c>
    </row>
    <row r="155" spans="3:9" hidden="1" x14ac:dyDescent="0.2">
      <c r="C155" s="189">
        <f>C58*'3. Staff Rates'!$C59</f>
        <v>0</v>
      </c>
      <c r="D155" s="189">
        <f>D58*'3. Staff Rates'!$C59</f>
        <v>0</v>
      </c>
      <c r="E155" s="189">
        <f>E58*'3. Staff Rates'!$C59</f>
        <v>0</v>
      </c>
      <c r="F155" s="189">
        <f>F58*'3. Staff Rates'!$C59</f>
        <v>0</v>
      </c>
      <c r="G155" s="189">
        <f>G58*'3. Staff Rates'!$C59</f>
        <v>0</v>
      </c>
      <c r="H155" s="189">
        <f>H58*'3. Staff Rates'!$C59</f>
        <v>0</v>
      </c>
      <c r="I155" s="189">
        <f>I58*'3. Staff Rates'!$C59</f>
        <v>0</v>
      </c>
    </row>
    <row r="156" spans="3:9" hidden="1" x14ac:dyDescent="0.2">
      <c r="C156" s="189">
        <f>C59*'3. Staff Rates'!$C60</f>
        <v>0</v>
      </c>
      <c r="D156" s="189">
        <f>D59*'3. Staff Rates'!$C60</f>
        <v>0</v>
      </c>
      <c r="E156" s="189">
        <f>E59*'3. Staff Rates'!$C60</f>
        <v>0</v>
      </c>
      <c r="F156" s="189">
        <f>F59*'3. Staff Rates'!$C60</f>
        <v>0</v>
      </c>
      <c r="G156" s="189">
        <f>G59*'3. Staff Rates'!$C60</f>
        <v>0</v>
      </c>
      <c r="H156" s="189">
        <f>H59*'3. Staff Rates'!$C60</f>
        <v>0</v>
      </c>
      <c r="I156" s="189">
        <f>I59*'3. Staff Rates'!$C60</f>
        <v>0</v>
      </c>
    </row>
    <row r="157" spans="3:9" hidden="1" x14ac:dyDescent="0.2">
      <c r="C157" s="189">
        <f>C60*'3. Staff Rates'!$C61</f>
        <v>0</v>
      </c>
      <c r="D157" s="189">
        <f>D60*'3. Staff Rates'!$C61</f>
        <v>0</v>
      </c>
      <c r="E157" s="189">
        <f>E60*'3. Staff Rates'!$C61</f>
        <v>0</v>
      </c>
      <c r="F157" s="189">
        <f>F60*'3. Staff Rates'!$C61</f>
        <v>0</v>
      </c>
      <c r="G157" s="189">
        <f>G60*'3. Staff Rates'!$C61</f>
        <v>0</v>
      </c>
      <c r="H157" s="189">
        <f>H60*'3. Staff Rates'!$C61</f>
        <v>0</v>
      </c>
      <c r="I157" s="189">
        <f>I60*'3. Staff Rates'!$C61</f>
        <v>0</v>
      </c>
    </row>
    <row r="158" spans="3:9" hidden="1" x14ac:dyDescent="0.2">
      <c r="C158" s="189">
        <f>C61*'3. Staff Rates'!$C62</f>
        <v>0</v>
      </c>
      <c r="D158" s="189">
        <f>D61*'3. Staff Rates'!$C62</f>
        <v>0</v>
      </c>
      <c r="E158" s="189">
        <f>E61*'3. Staff Rates'!$C62</f>
        <v>0</v>
      </c>
      <c r="F158" s="189">
        <f>F61*'3. Staff Rates'!$C62</f>
        <v>0</v>
      </c>
      <c r="G158" s="189">
        <f>G61*'3. Staff Rates'!$C62</f>
        <v>0</v>
      </c>
      <c r="H158" s="189">
        <f>H61*'3. Staff Rates'!$C62</f>
        <v>0</v>
      </c>
      <c r="I158" s="189">
        <f>I61*'3. Staff Rates'!$C62</f>
        <v>0</v>
      </c>
    </row>
    <row r="159" spans="3:9" hidden="1" x14ac:dyDescent="0.2">
      <c r="C159" s="189">
        <f>C62*'3. Staff Rates'!$C63</f>
        <v>0</v>
      </c>
      <c r="D159" s="189">
        <f>D62*'3. Staff Rates'!$C63</f>
        <v>0</v>
      </c>
      <c r="E159" s="189">
        <f>E62*'3. Staff Rates'!$C63</f>
        <v>0</v>
      </c>
      <c r="F159" s="189">
        <f>F62*'3. Staff Rates'!$C63</f>
        <v>0</v>
      </c>
      <c r="G159" s="189">
        <f>G62*'3. Staff Rates'!$C63</f>
        <v>0</v>
      </c>
      <c r="H159" s="189">
        <f>H62*'3. Staff Rates'!$C63</f>
        <v>0</v>
      </c>
      <c r="I159" s="189">
        <f>I62*'3. Staff Rates'!$C63</f>
        <v>0</v>
      </c>
    </row>
    <row r="160" spans="3:9" hidden="1" x14ac:dyDescent="0.2">
      <c r="C160" s="189">
        <f>C63*'3. Staff Rates'!$C64</f>
        <v>0</v>
      </c>
      <c r="D160" s="189">
        <f>D63*'3. Staff Rates'!$C64</f>
        <v>0</v>
      </c>
      <c r="E160" s="189">
        <f>E63*'3. Staff Rates'!$C64</f>
        <v>0</v>
      </c>
      <c r="F160" s="189">
        <f>F63*'3. Staff Rates'!$C64</f>
        <v>0</v>
      </c>
      <c r="G160" s="189">
        <f>G63*'3. Staff Rates'!$C64</f>
        <v>0</v>
      </c>
      <c r="H160" s="189">
        <f>H63*'3. Staff Rates'!$C64</f>
        <v>0</v>
      </c>
      <c r="I160" s="189">
        <f>I63*'3. Staff Rates'!$C64</f>
        <v>0</v>
      </c>
    </row>
    <row r="161" spans="3:9" hidden="1" x14ac:dyDescent="0.2">
      <c r="C161" s="189">
        <f>C64*'3. Staff Rates'!$C65</f>
        <v>0</v>
      </c>
      <c r="D161" s="189">
        <f>D64*'3. Staff Rates'!$C65</f>
        <v>0</v>
      </c>
      <c r="E161" s="189">
        <f>E64*'3. Staff Rates'!$C65</f>
        <v>0</v>
      </c>
      <c r="F161" s="189">
        <f>F64*'3. Staff Rates'!$C65</f>
        <v>0</v>
      </c>
      <c r="G161" s="189">
        <f>G64*'3. Staff Rates'!$C65</f>
        <v>0</v>
      </c>
      <c r="H161" s="189">
        <f>H64*'3. Staff Rates'!$C65</f>
        <v>0</v>
      </c>
      <c r="I161" s="189">
        <f>I64*'3. Staff Rates'!$C65</f>
        <v>0</v>
      </c>
    </row>
    <row r="162" spans="3:9" hidden="1" x14ac:dyDescent="0.2">
      <c r="C162" s="189">
        <f>C65*'3. Staff Rates'!$C66</f>
        <v>0</v>
      </c>
      <c r="D162" s="189">
        <f>D65*'3. Staff Rates'!$C66</f>
        <v>0</v>
      </c>
      <c r="E162" s="189">
        <f>E65*'3. Staff Rates'!$C66</f>
        <v>0</v>
      </c>
      <c r="F162" s="189">
        <f>F65*'3. Staff Rates'!$C66</f>
        <v>0</v>
      </c>
      <c r="G162" s="189">
        <f>G65*'3. Staff Rates'!$C66</f>
        <v>0</v>
      </c>
      <c r="H162" s="189">
        <f>H65*'3. Staff Rates'!$C66</f>
        <v>0</v>
      </c>
      <c r="I162" s="189">
        <f>I65*'3. Staff Rates'!$C66</f>
        <v>0</v>
      </c>
    </row>
    <row r="163" spans="3:9" hidden="1" x14ac:dyDescent="0.2">
      <c r="C163" s="189">
        <f>C66*'3. Staff Rates'!$C67</f>
        <v>0</v>
      </c>
      <c r="D163" s="189">
        <f>D66*'3. Staff Rates'!$C67</f>
        <v>0</v>
      </c>
      <c r="E163" s="189">
        <f>E66*'3. Staff Rates'!$C67</f>
        <v>0</v>
      </c>
      <c r="F163" s="189">
        <f>F66*'3. Staff Rates'!$C67</f>
        <v>0</v>
      </c>
      <c r="G163" s="189">
        <f>G66*'3. Staff Rates'!$C67</f>
        <v>0</v>
      </c>
      <c r="H163" s="189">
        <f>H66*'3. Staff Rates'!$C67</f>
        <v>0</v>
      </c>
      <c r="I163" s="189">
        <f>I66*'3. Staff Rates'!$C67</f>
        <v>0</v>
      </c>
    </row>
    <row r="164" spans="3:9" hidden="1" x14ac:dyDescent="0.2">
      <c r="C164" s="189">
        <f>C67*'3. Staff Rates'!$C68</f>
        <v>0</v>
      </c>
      <c r="D164" s="189">
        <f>D67*'3. Staff Rates'!$C68</f>
        <v>0</v>
      </c>
      <c r="E164" s="189">
        <f>E67*'3. Staff Rates'!$C68</f>
        <v>0</v>
      </c>
      <c r="F164" s="189">
        <f>F67*'3. Staff Rates'!$C68</f>
        <v>0</v>
      </c>
      <c r="G164" s="189">
        <f>G67*'3. Staff Rates'!$C68</f>
        <v>0</v>
      </c>
      <c r="H164" s="189">
        <f>H67*'3. Staff Rates'!$C68</f>
        <v>0</v>
      </c>
      <c r="I164" s="189">
        <f>I67*'3. Staff Rates'!$C68</f>
        <v>0</v>
      </c>
    </row>
    <row r="165" spans="3:9" hidden="1" x14ac:dyDescent="0.2">
      <c r="C165" s="189">
        <f>C68*'3. Staff Rates'!$C69</f>
        <v>0</v>
      </c>
      <c r="D165" s="189">
        <f>D68*'3. Staff Rates'!$C69</f>
        <v>0</v>
      </c>
      <c r="E165" s="189">
        <f>E68*'3. Staff Rates'!$C69</f>
        <v>0</v>
      </c>
      <c r="F165" s="189">
        <f>F68*'3. Staff Rates'!$C69</f>
        <v>0</v>
      </c>
      <c r="G165" s="189">
        <f>G68*'3. Staff Rates'!$C69</f>
        <v>0</v>
      </c>
      <c r="H165" s="189">
        <f>H68*'3. Staff Rates'!$C69</f>
        <v>0</v>
      </c>
      <c r="I165" s="189">
        <f>I68*'3. Staff Rates'!$C69</f>
        <v>0</v>
      </c>
    </row>
    <row r="166" spans="3:9" hidden="1" x14ac:dyDescent="0.2">
      <c r="C166" s="189">
        <f>C69*'3. Staff Rates'!$C70</f>
        <v>0</v>
      </c>
      <c r="D166" s="189">
        <f>D69*'3. Staff Rates'!$C70</f>
        <v>0</v>
      </c>
      <c r="E166" s="189">
        <f>E69*'3. Staff Rates'!$C70</f>
        <v>0</v>
      </c>
      <c r="F166" s="189">
        <f>F69*'3. Staff Rates'!$C70</f>
        <v>0</v>
      </c>
      <c r="G166" s="189">
        <f>G69*'3. Staff Rates'!$C70</f>
        <v>0</v>
      </c>
      <c r="H166" s="189">
        <f>H69*'3. Staff Rates'!$C70</f>
        <v>0</v>
      </c>
      <c r="I166" s="189">
        <f>I69*'3. Staff Rates'!$C70</f>
        <v>0</v>
      </c>
    </row>
    <row r="167" spans="3:9" hidden="1" x14ac:dyDescent="0.2">
      <c r="C167" s="189">
        <f>C70*'3. Staff Rates'!$C71</f>
        <v>0</v>
      </c>
      <c r="D167" s="189">
        <f>D70*'3. Staff Rates'!$C71</f>
        <v>0</v>
      </c>
      <c r="E167" s="189">
        <f>E70*'3. Staff Rates'!$C71</f>
        <v>0</v>
      </c>
      <c r="F167" s="189">
        <f>F70*'3. Staff Rates'!$C71</f>
        <v>0</v>
      </c>
      <c r="G167" s="189">
        <f>G70*'3. Staff Rates'!$C71</f>
        <v>0</v>
      </c>
      <c r="H167" s="189">
        <f>H70*'3. Staff Rates'!$C71</f>
        <v>0</v>
      </c>
      <c r="I167" s="189">
        <f>I70*'3. Staff Rates'!$C71</f>
        <v>0</v>
      </c>
    </row>
    <row r="168" spans="3:9" hidden="1" x14ac:dyDescent="0.2">
      <c r="C168" s="189">
        <f>C71*'3. Staff Rates'!$C72</f>
        <v>0</v>
      </c>
      <c r="D168" s="189">
        <f>D71*'3. Staff Rates'!$C72</f>
        <v>0</v>
      </c>
      <c r="E168" s="189">
        <f>E71*'3. Staff Rates'!$C72</f>
        <v>0</v>
      </c>
      <c r="F168" s="189">
        <f>F71*'3. Staff Rates'!$C72</f>
        <v>0</v>
      </c>
      <c r="G168" s="189">
        <f>G71*'3. Staff Rates'!$C72</f>
        <v>0</v>
      </c>
      <c r="H168" s="189">
        <f>H71*'3. Staff Rates'!$C72</f>
        <v>0</v>
      </c>
      <c r="I168" s="189">
        <f>I71*'3. Staff Rates'!$C72</f>
        <v>0</v>
      </c>
    </row>
  </sheetData>
  <sheetProtection algorithmName="SHA-512" hashValue="PSiPaYJhl/ZF1wcFlDIMS4wYMecqDdAbssORu7Wm/IT0zl5xlBbPd8jRvcCfFxZWNXNv8Ud9t7AsIGJzV9Ofmw==" saltValue="BuCdvrBoTrQPEGxtoAjo6w==" spinCount="100000" sheet="1" objects="1" scenarios="1" formatCells="0"/>
  <protectedRanges>
    <protectedRange sqref="C10:I71" name="Range1"/>
  </protectedRanges>
  <mergeCells count="3">
    <mergeCell ref="C7:I7"/>
    <mergeCell ref="B5:L5"/>
    <mergeCell ref="H1:I1"/>
  </mergeCells>
  <printOptions horizontalCentered="1"/>
  <pageMargins left="0" right="0" top="0.74" bottom="0.5" header="0" footer="0"/>
  <pageSetup scale="56" fitToWidth="2" orientation="landscape" r:id="rId1"/>
  <headerFooter alignWithMargins="0"/>
  <colBreaks count="1" manualBreakCount="1">
    <brk id="11" max="6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B75"/>
  <sheetViews>
    <sheetView showGridLines="0" zoomScaleNormal="100" zoomScalePageLayoutView="85" workbookViewId="0"/>
  </sheetViews>
  <sheetFormatPr defaultColWidth="8.85546875" defaultRowHeight="12.75" x14ac:dyDescent="0.2"/>
  <cols>
    <col min="1" max="1" width="5.28515625" style="14" customWidth="1"/>
    <col min="2" max="2" width="54.85546875" style="14" customWidth="1"/>
    <col min="3" max="3" width="16.28515625" style="14" customWidth="1"/>
    <col min="4" max="4" width="16.28515625" style="22" customWidth="1"/>
    <col min="5" max="5" width="16.28515625" style="14" customWidth="1"/>
    <col min="6" max="6" width="13.7109375" style="14" customWidth="1"/>
    <col min="7" max="8" width="13.7109375" style="22" customWidth="1"/>
    <col min="9" max="9" width="3.7109375" style="22" customWidth="1"/>
    <col min="10" max="17" width="14.28515625" style="14" customWidth="1"/>
    <col min="18" max="18" width="2.28515625" style="14" customWidth="1"/>
    <col min="19" max="23" width="14.28515625" style="22" customWidth="1"/>
    <col min="24" max="16384" width="8.85546875" style="14"/>
  </cols>
  <sheetData>
    <row r="1" spans="1:28" ht="15.75" x14ac:dyDescent="0.25">
      <c r="A1" s="2" t="s">
        <v>127</v>
      </c>
      <c r="M1" s="22"/>
      <c r="N1" s="22"/>
      <c r="O1" s="22"/>
    </row>
    <row r="2" spans="1:28" ht="15.75" x14ac:dyDescent="0.25">
      <c r="A2" s="2" t="str">
        <f>'2. Summary'!A2</f>
        <v>Attachment D - Cost Proposal</v>
      </c>
      <c r="C2" s="4" t="s">
        <v>0</v>
      </c>
      <c r="D2" s="201">
        <f>'2. Summary'!I2</f>
        <v>0</v>
      </c>
      <c r="E2" s="202"/>
      <c r="M2" s="22"/>
      <c r="N2" s="22"/>
      <c r="O2" s="22"/>
    </row>
    <row r="3" spans="1:28" ht="15" x14ac:dyDescent="0.25">
      <c r="A3" s="5" t="s">
        <v>49</v>
      </c>
      <c r="C3" s="47"/>
      <c r="D3" s="47"/>
      <c r="E3" s="47"/>
    </row>
    <row r="4" spans="1:28" s="16" customFormat="1" ht="18" x14ac:dyDescent="0.25">
      <c r="A4" s="15"/>
      <c r="D4" s="23"/>
      <c r="E4" s="17"/>
      <c r="F4" s="18"/>
      <c r="G4" s="23"/>
      <c r="H4" s="23"/>
      <c r="I4" s="23"/>
      <c r="S4" s="23"/>
      <c r="T4" s="23"/>
      <c r="U4" s="23"/>
      <c r="V4" s="23"/>
      <c r="W4" s="23"/>
    </row>
    <row r="5" spans="1:28" s="16" customFormat="1" ht="43.5" customHeight="1" x14ac:dyDescent="0.25">
      <c r="A5" s="15"/>
      <c r="B5" s="207" t="s">
        <v>62</v>
      </c>
      <c r="C5" s="208"/>
      <c r="D5" s="208"/>
      <c r="E5" s="209"/>
      <c r="F5" s="18"/>
      <c r="G5" s="23"/>
      <c r="H5" s="23"/>
      <c r="I5" s="23"/>
      <c r="J5" s="23"/>
      <c r="K5" s="23"/>
      <c r="L5" s="23"/>
      <c r="M5" s="23"/>
      <c r="N5" s="23"/>
      <c r="O5" s="23"/>
      <c r="P5" s="19"/>
      <c r="S5" s="23"/>
      <c r="T5" s="23"/>
      <c r="U5" s="23"/>
      <c r="V5" s="23"/>
      <c r="W5" s="23"/>
    </row>
    <row r="6" spans="1:28" s="16" customFormat="1" ht="15" x14ac:dyDescent="0.25">
      <c r="A6" s="15"/>
      <c r="B6" s="20"/>
      <c r="C6" s="20"/>
      <c r="D6" s="20"/>
      <c r="G6" s="19"/>
      <c r="H6" s="19"/>
      <c r="I6" s="19"/>
      <c r="J6" s="19"/>
      <c r="K6" s="19"/>
      <c r="L6" s="19"/>
      <c r="M6" s="19"/>
      <c r="N6" s="19"/>
      <c r="O6" s="19"/>
      <c r="P6" s="19"/>
      <c r="Q6" s="23"/>
      <c r="R6" s="23"/>
      <c r="S6" s="23"/>
      <c r="T6" s="23"/>
      <c r="U6" s="23"/>
      <c r="V6" s="23"/>
      <c r="W6" s="23"/>
      <c r="X6" s="23"/>
      <c r="Y6" s="23"/>
    </row>
    <row r="7" spans="1:28" s="22" customFormat="1" ht="15.75" x14ac:dyDescent="0.25">
      <c r="B7" s="26"/>
      <c r="E7" s="20"/>
      <c r="F7" s="19"/>
      <c r="G7" s="19"/>
      <c r="H7" s="19"/>
      <c r="I7" s="19"/>
      <c r="J7" s="19"/>
      <c r="K7" s="19"/>
      <c r="L7" s="19"/>
      <c r="M7" s="19"/>
      <c r="N7" s="19"/>
      <c r="O7" s="19"/>
      <c r="P7" s="19"/>
      <c r="Q7" s="23"/>
      <c r="R7" s="23"/>
      <c r="S7" s="23"/>
      <c r="T7" s="23"/>
      <c r="U7" s="23"/>
      <c r="V7" s="23"/>
      <c r="W7" s="23"/>
      <c r="X7" s="23"/>
      <c r="Y7" s="23"/>
      <c r="Z7" s="23"/>
      <c r="AA7" s="23"/>
      <c r="AB7" s="23"/>
    </row>
    <row r="8" spans="1:28" s="46" customFormat="1" ht="63.75" x14ac:dyDescent="0.2">
      <c r="B8" s="73" t="s">
        <v>2</v>
      </c>
      <c r="C8" s="74" t="s">
        <v>60</v>
      </c>
      <c r="D8" s="74" t="s">
        <v>61</v>
      </c>
      <c r="E8" s="74" t="s">
        <v>50</v>
      </c>
      <c r="F8" s="19"/>
      <c r="G8" s="19"/>
      <c r="H8" s="19"/>
      <c r="I8" s="19"/>
      <c r="J8" s="19"/>
      <c r="K8" s="19"/>
      <c r="L8" s="19"/>
      <c r="M8" s="19"/>
      <c r="N8" s="19"/>
      <c r="O8" s="19"/>
      <c r="P8" s="19"/>
      <c r="Q8" s="23"/>
      <c r="R8" s="23"/>
      <c r="S8" s="23"/>
      <c r="T8" s="23"/>
      <c r="U8" s="23"/>
      <c r="V8" s="23"/>
      <c r="W8" s="23"/>
      <c r="X8" s="23"/>
      <c r="Y8" s="23"/>
    </row>
    <row r="9" spans="1:28" x14ac:dyDescent="0.2">
      <c r="B9" s="70" t="str">
        <f>'3. Staff Rates'!B11</f>
        <v>Project Manager (Key Personnel)</v>
      </c>
      <c r="C9" s="51"/>
      <c r="D9" s="51"/>
      <c r="E9" s="84">
        <f>C9+D9</f>
        <v>0</v>
      </c>
      <c r="F9" s="19"/>
      <c r="G9" s="19"/>
      <c r="H9" s="19"/>
      <c r="I9" s="19"/>
      <c r="J9" s="19"/>
      <c r="K9" s="19"/>
      <c r="L9" s="19"/>
      <c r="M9" s="19"/>
      <c r="N9" s="19"/>
      <c r="O9" s="19"/>
      <c r="P9" s="19"/>
      <c r="Q9" s="23"/>
      <c r="R9" s="23"/>
      <c r="S9" s="23"/>
      <c r="T9" s="23"/>
      <c r="U9" s="23"/>
      <c r="V9" s="23"/>
      <c r="W9" s="23"/>
      <c r="X9" s="23"/>
      <c r="Y9" s="23"/>
    </row>
    <row r="10" spans="1:28" x14ac:dyDescent="0.2">
      <c r="B10" s="70" t="str">
        <f>'3. Staff Rates'!B12</f>
        <v>Operations Manager (Key Personnel)</v>
      </c>
      <c r="C10" s="51"/>
      <c r="D10" s="51"/>
      <c r="E10" s="84">
        <f t="shared" ref="E10:E70" si="0">C10+D10</f>
        <v>0</v>
      </c>
      <c r="F10" s="19"/>
      <c r="G10" s="19"/>
      <c r="H10" s="19"/>
      <c r="I10" s="19"/>
      <c r="J10" s="19"/>
      <c r="K10" s="19"/>
      <c r="L10" s="19"/>
      <c r="M10" s="19"/>
      <c r="N10" s="19"/>
      <c r="O10" s="19"/>
      <c r="P10" s="19"/>
      <c r="Q10" s="23"/>
      <c r="R10" s="23"/>
      <c r="S10" s="23"/>
      <c r="T10" s="23"/>
      <c r="U10" s="23"/>
      <c r="V10" s="23"/>
      <c r="W10" s="23"/>
      <c r="X10" s="23"/>
      <c r="Y10" s="23"/>
    </row>
    <row r="11" spans="1:28" x14ac:dyDescent="0.2">
      <c r="B11" s="70" t="str">
        <f>'3. Staff Rates'!B13</f>
        <v>Lead Architect (Key Personnel)</v>
      </c>
      <c r="C11" s="51"/>
      <c r="D11" s="51"/>
      <c r="E11" s="84">
        <f t="shared" si="0"/>
        <v>0</v>
      </c>
      <c r="F11" s="19"/>
      <c r="G11" s="19"/>
      <c r="H11" s="19"/>
      <c r="I11" s="19"/>
      <c r="J11" s="19"/>
      <c r="K11" s="19"/>
      <c r="L11" s="19"/>
      <c r="M11" s="19"/>
      <c r="N11" s="19"/>
      <c r="O11" s="19"/>
      <c r="P11" s="19"/>
      <c r="Q11" s="23"/>
      <c r="R11" s="23"/>
      <c r="S11" s="23"/>
      <c r="T11" s="23"/>
      <c r="U11" s="23"/>
      <c r="V11" s="23"/>
      <c r="W11" s="23"/>
      <c r="X11" s="23"/>
      <c r="Y11" s="23"/>
    </row>
    <row r="12" spans="1:28" x14ac:dyDescent="0.2">
      <c r="B12" s="70" t="str">
        <f>'3. Staff Rates'!B14</f>
        <v>Implementation Lead (Key Personnel)</v>
      </c>
      <c r="C12" s="51"/>
      <c r="D12" s="51"/>
      <c r="E12" s="84">
        <f t="shared" si="0"/>
        <v>0</v>
      </c>
      <c r="F12" s="19"/>
      <c r="G12" s="19"/>
      <c r="H12" s="19"/>
      <c r="I12" s="19"/>
      <c r="J12" s="19"/>
      <c r="K12" s="19"/>
      <c r="L12" s="19"/>
      <c r="M12" s="19"/>
      <c r="N12" s="19"/>
      <c r="O12" s="19"/>
      <c r="P12" s="19"/>
      <c r="Q12" s="23"/>
      <c r="R12" s="23"/>
      <c r="S12" s="23"/>
      <c r="T12" s="23"/>
      <c r="U12" s="23"/>
      <c r="V12" s="23"/>
      <c r="W12" s="23"/>
      <c r="X12" s="23"/>
      <c r="Y12" s="23"/>
    </row>
    <row r="13" spans="1:28" x14ac:dyDescent="0.2">
      <c r="B13" s="70" t="str">
        <f>'3. Staff Rates'!B15</f>
        <v>Database Administrator (Key Personnel)</v>
      </c>
      <c r="C13" s="51"/>
      <c r="D13" s="51"/>
      <c r="E13" s="84">
        <f t="shared" si="0"/>
        <v>0</v>
      </c>
      <c r="F13" s="19"/>
      <c r="G13" s="19"/>
      <c r="H13" s="19"/>
      <c r="I13" s="19"/>
      <c r="J13" s="19"/>
      <c r="K13" s="19"/>
      <c r="L13" s="19"/>
      <c r="M13" s="19"/>
      <c r="N13" s="19"/>
      <c r="O13" s="19"/>
      <c r="P13" s="19"/>
      <c r="Q13" s="23"/>
      <c r="R13" s="23"/>
      <c r="S13" s="23"/>
      <c r="T13" s="23"/>
      <c r="U13" s="23"/>
      <c r="V13" s="23"/>
      <c r="W13" s="23"/>
      <c r="X13" s="23"/>
      <c r="Y13" s="23"/>
    </row>
    <row r="14" spans="1:28" s="22" customFormat="1" x14ac:dyDescent="0.2">
      <c r="B14" s="70" t="str">
        <f>'3. Staff Rates'!B16</f>
        <v>Training Lead (Key Personnel)</v>
      </c>
      <c r="C14" s="51"/>
      <c r="D14" s="51"/>
      <c r="E14" s="84">
        <f t="shared" si="0"/>
        <v>0</v>
      </c>
      <c r="F14" s="19"/>
      <c r="G14" s="19"/>
      <c r="H14" s="19"/>
      <c r="I14" s="19"/>
      <c r="J14" s="19"/>
      <c r="K14" s="19"/>
      <c r="L14" s="19"/>
      <c r="M14" s="19"/>
      <c r="N14" s="19"/>
      <c r="O14" s="19"/>
      <c r="P14" s="19"/>
      <c r="Q14" s="23"/>
      <c r="R14" s="23"/>
      <c r="S14" s="23"/>
      <c r="T14" s="23"/>
      <c r="U14" s="23"/>
      <c r="V14" s="23"/>
      <c r="W14" s="23"/>
      <c r="X14" s="23"/>
      <c r="Y14" s="23"/>
    </row>
    <row r="15" spans="1:28" s="22" customFormat="1" x14ac:dyDescent="0.2">
      <c r="B15" s="70" t="str">
        <f>'3. Staff Rates'!B17</f>
        <v>Testing Lead (Key Personnel)</v>
      </c>
      <c r="C15" s="51"/>
      <c r="D15" s="51"/>
      <c r="E15" s="84">
        <f t="shared" si="0"/>
        <v>0</v>
      </c>
      <c r="F15" s="19"/>
      <c r="G15" s="19"/>
      <c r="H15" s="19"/>
      <c r="I15" s="19"/>
      <c r="J15" s="19"/>
      <c r="K15" s="19"/>
      <c r="L15" s="19"/>
      <c r="M15" s="19"/>
      <c r="N15" s="19"/>
      <c r="O15" s="19"/>
      <c r="P15" s="19"/>
      <c r="Q15" s="23"/>
      <c r="R15" s="23"/>
      <c r="S15" s="23"/>
      <c r="T15" s="23"/>
      <c r="U15" s="23"/>
      <c r="V15" s="23"/>
      <c r="W15" s="23"/>
      <c r="X15" s="23"/>
      <c r="Y15" s="23"/>
    </row>
    <row r="16" spans="1:28" s="22" customFormat="1" x14ac:dyDescent="0.2">
      <c r="B16" s="70" t="str">
        <f>'3. Staff Rates'!B18</f>
        <v>(Respondent to fill in)</v>
      </c>
      <c r="C16" s="51"/>
      <c r="D16" s="51"/>
      <c r="E16" s="84">
        <f t="shared" si="0"/>
        <v>0</v>
      </c>
      <c r="F16" s="19"/>
      <c r="G16" s="19"/>
      <c r="H16" s="19"/>
      <c r="I16" s="19"/>
      <c r="J16" s="19"/>
      <c r="K16" s="19"/>
      <c r="L16" s="19"/>
      <c r="M16" s="19"/>
      <c r="N16" s="19"/>
      <c r="O16" s="19"/>
      <c r="P16" s="19"/>
      <c r="Q16" s="23"/>
      <c r="R16" s="23"/>
      <c r="S16" s="23"/>
      <c r="T16" s="23"/>
      <c r="U16" s="23"/>
      <c r="V16" s="23"/>
      <c r="W16" s="23"/>
      <c r="X16" s="23"/>
      <c r="Y16" s="23"/>
    </row>
    <row r="17" spans="2:25" s="22" customFormat="1" x14ac:dyDescent="0.2">
      <c r="B17" s="70" t="str">
        <f>'3. Staff Rates'!B19</f>
        <v>(Respondent to fill in)</v>
      </c>
      <c r="C17" s="51"/>
      <c r="D17" s="51"/>
      <c r="E17" s="84">
        <f t="shared" si="0"/>
        <v>0</v>
      </c>
      <c r="F17" s="19"/>
      <c r="G17" s="19"/>
      <c r="H17" s="19"/>
      <c r="I17" s="19"/>
      <c r="J17" s="19"/>
      <c r="K17" s="19"/>
      <c r="L17" s="19"/>
      <c r="M17" s="19"/>
      <c r="N17" s="19"/>
      <c r="O17" s="19"/>
      <c r="P17" s="19"/>
      <c r="Q17" s="23"/>
      <c r="R17" s="23"/>
      <c r="S17" s="23"/>
      <c r="T17" s="23"/>
      <c r="U17" s="23"/>
      <c r="V17" s="23"/>
      <c r="W17" s="23"/>
      <c r="X17" s="23"/>
      <c r="Y17" s="23"/>
    </row>
    <row r="18" spans="2:25" s="22" customFormat="1" x14ac:dyDescent="0.2">
      <c r="B18" s="70" t="str">
        <f>'3. Staff Rates'!B20</f>
        <v>(Respondent to fill in)</v>
      </c>
      <c r="C18" s="51"/>
      <c r="D18" s="51"/>
      <c r="E18" s="84">
        <f t="shared" si="0"/>
        <v>0</v>
      </c>
      <c r="F18" s="19"/>
      <c r="G18" s="19"/>
      <c r="H18" s="19"/>
      <c r="I18" s="19"/>
      <c r="J18" s="19"/>
      <c r="K18" s="19"/>
      <c r="L18" s="19"/>
      <c r="M18" s="19"/>
      <c r="N18" s="19"/>
      <c r="O18" s="19"/>
      <c r="P18" s="19"/>
      <c r="Q18" s="23"/>
      <c r="R18" s="23"/>
      <c r="S18" s="23"/>
      <c r="T18" s="23"/>
      <c r="U18" s="23"/>
      <c r="V18" s="23"/>
      <c r="W18" s="23"/>
      <c r="X18" s="23"/>
      <c r="Y18" s="23"/>
    </row>
    <row r="19" spans="2:25" s="22" customFormat="1" x14ac:dyDescent="0.2">
      <c r="B19" s="70" t="str">
        <f>'3. Staff Rates'!B21</f>
        <v>(Respondent to fill in)</v>
      </c>
      <c r="C19" s="51"/>
      <c r="D19" s="51"/>
      <c r="E19" s="84">
        <f t="shared" si="0"/>
        <v>0</v>
      </c>
      <c r="F19" s="19"/>
      <c r="G19" s="19"/>
      <c r="H19" s="19"/>
      <c r="I19" s="19"/>
      <c r="J19" s="19"/>
      <c r="K19" s="19"/>
      <c r="L19" s="19"/>
      <c r="M19" s="19"/>
      <c r="N19" s="19"/>
      <c r="O19" s="19"/>
      <c r="P19" s="19"/>
      <c r="Q19" s="23"/>
      <c r="R19" s="23"/>
      <c r="S19" s="23"/>
      <c r="T19" s="23"/>
      <c r="U19" s="23"/>
      <c r="V19" s="23"/>
      <c r="W19" s="23"/>
      <c r="X19" s="23"/>
      <c r="Y19" s="23"/>
    </row>
    <row r="20" spans="2:25" s="22" customFormat="1" x14ac:dyDescent="0.2">
      <c r="B20" s="70" t="str">
        <f>'3. Staff Rates'!B22</f>
        <v>(Respondent to fill in)</v>
      </c>
      <c r="C20" s="51"/>
      <c r="D20" s="51"/>
      <c r="E20" s="84">
        <f t="shared" si="0"/>
        <v>0</v>
      </c>
      <c r="F20" s="19"/>
      <c r="G20" s="19"/>
      <c r="H20" s="19"/>
      <c r="I20" s="19"/>
      <c r="J20" s="19"/>
      <c r="K20" s="19"/>
      <c r="L20" s="19"/>
      <c r="M20" s="19"/>
      <c r="N20" s="19"/>
      <c r="O20" s="19"/>
      <c r="P20" s="19"/>
      <c r="Q20" s="23"/>
      <c r="R20" s="23"/>
      <c r="S20" s="23"/>
      <c r="T20" s="23"/>
      <c r="U20" s="23"/>
      <c r="V20" s="23"/>
      <c r="W20" s="23"/>
      <c r="X20" s="23"/>
      <c r="Y20" s="23"/>
    </row>
    <row r="21" spans="2:25" s="22" customFormat="1" x14ac:dyDescent="0.2">
      <c r="B21" s="70" t="str">
        <f>'3. Staff Rates'!B23</f>
        <v>(Respondent to fill in)</v>
      </c>
      <c r="C21" s="51"/>
      <c r="D21" s="51"/>
      <c r="E21" s="84">
        <f t="shared" si="0"/>
        <v>0</v>
      </c>
      <c r="F21" s="19"/>
      <c r="G21" s="19"/>
      <c r="H21" s="19"/>
      <c r="I21" s="19"/>
      <c r="J21" s="19"/>
      <c r="K21" s="19"/>
      <c r="L21" s="19"/>
      <c r="M21" s="19"/>
      <c r="N21" s="19"/>
      <c r="O21" s="19"/>
      <c r="P21" s="19"/>
      <c r="Q21" s="23"/>
      <c r="R21" s="23"/>
      <c r="S21" s="23"/>
      <c r="T21" s="23"/>
      <c r="U21" s="23"/>
      <c r="V21" s="23"/>
      <c r="W21" s="23"/>
      <c r="X21" s="23"/>
      <c r="Y21" s="23"/>
    </row>
    <row r="22" spans="2:25" s="22" customFormat="1" x14ac:dyDescent="0.2">
      <c r="B22" s="70" t="str">
        <f>'3. Staff Rates'!B24</f>
        <v>(Respondent to fill in)</v>
      </c>
      <c r="C22" s="51"/>
      <c r="D22" s="51"/>
      <c r="E22" s="84">
        <f t="shared" si="0"/>
        <v>0</v>
      </c>
      <c r="F22" s="19"/>
      <c r="G22" s="19"/>
      <c r="H22" s="19"/>
      <c r="I22" s="19"/>
      <c r="J22" s="19"/>
      <c r="K22" s="19"/>
      <c r="L22" s="19"/>
      <c r="M22" s="19"/>
      <c r="N22" s="19"/>
      <c r="O22" s="19"/>
      <c r="P22" s="19"/>
      <c r="Q22" s="23"/>
      <c r="R22" s="23"/>
      <c r="S22" s="23"/>
      <c r="T22" s="23"/>
      <c r="U22" s="23"/>
      <c r="V22" s="23"/>
      <c r="W22" s="23"/>
      <c r="X22" s="23"/>
      <c r="Y22" s="23"/>
    </row>
    <row r="23" spans="2:25" s="22" customFormat="1" x14ac:dyDescent="0.2">
      <c r="B23" s="70" t="str">
        <f>'3. Staff Rates'!B25</f>
        <v>(Respondent to fill in)</v>
      </c>
      <c r="C23" s="51"/>
      <c r="D23" s="51"/>
      <c r="E23" s="84">
        <f t="shared" si="0"/>
        <v>0</v>
      </c>
      <c r="F23" s="19"/>
      <c r="G23" s="19"/>
      <c r="H23" s="19"/>
      <c r="I23" s="19"/>
      <c r="J23" s="19"/>
      <c r="K23" s="19"/>
      <c r="L23" s="19"/>
      <c r="M23" s="19"/>
      <c r="N23" s="19"/>
      <c r="O23" s="19"/>
      <c r="P23" s="19"/>
      <c r="Q23" s="23"/>
      <c r="R23" s="23"/>
      <c r="S23" s="23"/>
      <c r="T23" s="23"/>
      <c r="U23" s="23"/>
      <c r="V23" s="23"/>
      <c r="W23" s="23"/>
      <c r="X23" s="23"/>
      <c r="Y23" s="23"/>
    </row>
    <row r="24" spans="2:25" s="22" customFormat="1" x14ac:dyDescent="0.2">
      <c r="B24" s="70" t="str">
        <f>'3. Staff Rates'!B26</f>
        <v>(Respondent to fill in)</v>
      </c>
      <c r="C24" s="51"/>
      <c r="D24" s="51"/>
      <c r="E24" s="84">
        <f t="shared" si="0"/>
        <v>0</v>
      </c>
      <c r="F24" s="19"/>
      <c r="G24" s="19"/>
      <c r="H24" s="19"/>
      <c r="I24" s="19"/>
      <c r="J24" s="19"/>
      <c r="K24" s="19"/>
      <c r="L24" s="19"/>
      <c r="M24" s="19"/>
      <c r="N24" s="19"/>
      <c r="O24" s="19"/>
      <c r="P24" s="19"/>
      <c r="Q24" s="23"/>
      <c r="R24" s="23"/>
      <c r="S24" s="23"/>
      <c r="T24" s="23"/>
      <c r="U24" s="23"/>
      <c r="V24" s="23"/>
      <c r="W24" s="23"/>
      <c r="X24" s="23"/>
      <c r="Y24" s="23"/>
    </row>
    <row r="25" spans="2:25" s="22" customFormat="1" x14ac:dyDescent="0.2">
      <c r="B25" s="70" t="str">
        <f>'3. Staff Rates'!B27</f>
        <v>(Respondent to fill in)</v>
      </c>
      <c r="C25" s="51"/>
      <c r="D25" s="51"/>
      <c r="E25" s="84">
        <f t="shared" si="0"/>
        <v>0</v>
      </c>
      <c r="F25" s="19"/>
      <c r="G25" s="19"/>
      <c r="H25" s="19"/>
      <c r="I25" s="19"/>
      <c r="J25" s="19"/>
      <c r="K25" s="19"/>
      <c r="L25" s="19"/>
      <c r="M25" s="19"/>
      <c r="N25" s="19"/>
      <c r="O25" s="19"/>
      <c r="P25" s="19"/>
      <c r="Q25" s="23"/>
      <c r="R25" s="23"/>
      <c r="S25" s="23"/>
      <c r="T25" s="23"/>
      <c r="U25" s="23"/>
      <c r="V25" s="23"/>
      <c r="W25" s="23"/>
      <c r="X25" s="23"/>
      <c r="Y25" s="23"/>
    </row>
    <row r="26" spans="2:25" s="22" customFormat="1" x14ac:dyDescent="0.2">
      <c r="B26" s="70" t="str">
        <f>'3. Staff Rates'!B28</f>
        <v>(Respondent to fill in)</v>
      </c>
      <c r="C26" s="51"/>
      <c r="D26" s="51"/>
      <c r="E26" s="84">
        <f t="shared" si="0"/>
        <v>0</v>
      </c>
      <c r="F26" s="19"/>
      <c r="G26" s="19"/>
      <c r="H26" s="19"/>
      <c r="I26" s="19"/>
      <c r="J26" s="19"/>
      <c r="K26" s="19"/>
      <c r="L26" s="19"/>
      <c r="M26" s="19"/>
      <c r="N26" s="19"/>
      <c r="O26" s="19"/>
      <c r="P26" s="19"/>
      <c r="Q26" s="23"/>
      <c r="R26" s="23"/>
      <c r="S26" s="23"/>
      <c r="T26" s="23"/>
      <c r="U26" s="23"/>
      <c r="V26" s="23"/>
      <c r="W26" s="23"/>
      <c r="X26" s="23"/>
      <c r="Y26" s="23"/>
    </row>
    <row r="27" spans="2:25" s="22" customFormat="1" x14ac:dyDescent="0.2">
      <c r="B27" s="70" t="str">
        <f>'3. Staff Rates'!B29</f>
        <v>(Respondent to fill in)</v>
      </c>
      <c r="C27" s="51"/>
      <c r="D27" s="51"/>
      <c r="E27" s="84">
        <f t="shared" si="0"/>
        <v>0</v>
      </c>
      <c r="F27" s="19"/>
      <c r="G27" s="19"/>
      <c r="H27" s="19"/>
      <c r="I27" s="19"/>
      <c r="J27" s="19"/>
      <c r="K27" s="19"/>
      <c r="L27" s="19"/>
      <c r="M27" s="19"/>
      <c r="N27" s="19"/>
      <c r="O27" s="19"/>
      <c r="P27" s="19"/>
      <c r="Q27" s="23"/>
      <c r="R27" s="23"/>
      <c r="S27" s="23"/>
      <c r="T27" s="23"/>
      <c r="U27" s="23"/>
      <c r="V27" s="23"/>
      <c r="W27" s="23"/>
      <c r="X27" s="23"/>
      <c r="Y27" s="23"/>
    </row>
    <row r="28" spans="2:25" s="22" customFormat="1" x14ac:dyDescent="0.2">
      <c r="B28" s="70" t="str">
        <f>'3. Staff Rates'!B30</f>
        <v>(Respondent to fill in)</v>
      </c>
      <c r="C28" s="51"/>
      <c r="D28" s="51"/>
      <c r="E28" s="84">
        <f t="shared" si="0"/>
        <v>0</v>
      </c>
      <c r="F28" s="19"/>
      <c r="G28" s="19"/>
      <c r="H28" s="19"/>
      <c r="I28" s="19"/>
      <c r="J28" s="19"/>
      <c r="K28" s="19"/>
      <c r="L28" s="19"/>
      <c r="M28" s="19"/>
      <c r="N28" s="19"/>
      <c r="O28" s="19"/>
      <c r="P28" s="19"/>
      <c r="Q28" s="23"/>
      <c r="R28" s="23"/>
      <c r="S28" s="23"/>
      <c r="T28" s="23"/>
      <c r="U28" s="23"/>
      <c r="V28" s="23"/>
      <c r="W28" s="23"/>
      <c r="X28" s="23"/>
      <c r="Y28" s="23"/>
    </row>
    <row r="29" spans="2:25" s="22" customFormat="1" x14ac:dyDescent="0.2">
      <c r="B29" s="70" t="str">
        <f>'3. Staff Rates'!B31</f>
        <v>(Respondent to fill in)</v>
      </c>
      <c r="C29" s="51"/>
      <c r="D29" s="51"/>
      <c r="E29" s="84">
        <f t="shared" si="0"/>
        <v>0</v>
      </c>
      <c r="F29" s="19"/>
      <c r="G29" s="19"/>
      <c r="H29" s="19"/>
      <c r="I29" s="19"/>
      <c r="J29" s="19"/>
      <c r="K29" s="19"/>
      <c r="L29" s="19"/>
      <c r="M29" s="19"/>
      <c r="N29" s="19"/>
      <c r="O29" s="19"/>
      <c r="P29" s="19"/>
      <c r="Q29" s="23"/>
      <c r="R29" s="23"/>
      <c r="S29" s="23"/>
      <c r="T29" s="23"/>
      <c r="U29" s="23"/>
      <c r="V29" s="23"/>
      <c r="W29" s="23"/>
      <c r="X29" s="23"/>
      <c r="Y29" s="23"/>
    </row>
    <row r="30" spans="2:25" s="22" customFormat="1" x14ac:dyDescent="0.2">
      <c r="B30" s="70" t="str">
        <f>'3. Staff Rates'!B32</f>
        <v>(Respondent to fill in)</v>
      </c>
      <c r="C30" s="51"/>
      <c r="D30" s="51"/>
      <c r="E30" s="84">
        <f t="shared" si="0"/>
        <v>0</v>
      </c>
      <c r="F30" s="19"/>
      <c r="G30" s="19"/>
      <c r="H30" s="19"/>
      <c r="I30" s="19"/>
      <c r="J30" s="19"/>
      <c r="K30" s="19"/>
      <c r="L30" s="19"/>
      <c r="M30" s="19"/>
      <c r="N30" s="19"/>
      <c r="O30" s="19"/>
      <c r="P30" s="19"/>
      <c r="Q30" s="23"/>
      <c r="R30" s="23"/>
      <c r="S30" s="23"/>
      <c r="T30" s="23"/>
      <c r="U30" s="23"/>
      <c r="V30" s="23"/>
      <c r="W30" s="23"/>
      <c r="X30" s="23"/>
      <c r="Y30" s="23"/>
    </row>
    <row r="31" spans="2:25" s="22" customFormat="1" x14ac:dyDescent="0.2">
      <c r="B31" s="70" t="str">
        <f>'3. Staff Rates'!B33</f>
        <v>(Respondent to fill in)</v>
      </c>
      <c r="C31" s="51"/>
      <c r="D31" s="51"/>
      <c r="E31" s="84">
        <f t="shared" si="0"/>
        <v>0</v>
      </c>
      <c r="F31" s="19"/>
      <c r="G31" s="19"/>
      <c r="H31" s="19"/>
      <c r="I31" s="19"/>
      <c r="J31" s="19"/>
      <c r="K31" s="19"/>
      <c r="L31" s="19"/>
      <c r="M31" s="19"/>
      <c r="N31" s="19"/>
      <c r="O31" s="19"/>
      <c r="P31" s="19"/>
      <c r="Q31" s="23"/>
      <c r="R31" s="23"/>
      <c r="S31" s="23"/>
      <c r="T31" s="23"/>
      <c r="U31" s="23"/>
      <c r="V31" s="23"/>
      <c r="W31" s="23"/>
      <c r="X31" s="23"/>
      <c r="Y31" s="23"/>
    </row>
    <row r="32" spans="2:25" s="22" customFormat="1" x14ac:dyDescent="0.2">
      <c r="B32" s="70" t="str">
        <f>'3. Staff Rates'!B34</f>
        <v>(Respondent to fill in)</v>
      </c>
      <c r="C32" s="51"/>
      <c r="D32" s="51"/>
      <c r="E32" s="84">
        <f t="shared" si="0"/>
        <v>0</v>
      </c>
      <c r="F32" s="19"/>
      <c r="G32" s="19"/>
      <c r="H32" s="19"/>
      <c r="I32" s="19"/>
      <c r="J32" s="19"/>
      <c r="K32" s="19"/>
      <c r="L32" s="19"/>
      <c r="M32" s="19"/>
      <c r="N32" s="19"/>
      <c r="O32" s="19"/>
      <c r="P32" s="19"/>
      <c r="Q32" s="23"/>
      <c r="R32" s="23"/>
      <c r="S32" s="23"/>
      <c r="T32" s="23"/>
      <c r="U32" s="23"/>
      <c r="V32" s="23"/>
      <c r="W32" s="23"/>
      <c r="X32" s="23"/>
      <c r="Y32" s="23"/>
    </row>
    <row r="33" spans="2:25" s="22" customFormat="1" x14ac:dyDescent="0.2">
      <c r="B33" s="70" t="str">
        <f>'3. Staff Rates'!B35</f>
        <v>(Respondent to fill in)</v>
      </c>
      <c r="C33" s="51"/>
      <c r="D33" s="51"/>
      <c r="E33" s="84">
        <f t="shared" si="0"/>
        <v>0</v>
      </c>
      <c r="F33" s="19"/>
      <c r="G33" s="19"/>
      <c r="H33" s="19"/>
      <c r="I33" s="19"/>
      <c r="J33" s="19"/>
      <c r="K33" s="19"/>
      <c r="L33" s="19"/>
      <c r="M33" s="19"/>
      <c r="N33" s="19"/>
      <c r="O33" s="19"/>
      <c r="P33" s="19"/>
      <c r="Q33" s="23"/>
      <c r="R33" s="23"/>
      <c r="S33" s="23"/>
      <c r="T33" s="23"/>
      <c r="U33" s="23"/>
      <c r="V33" s="23"/>
      <c r="W33" s="23"/>
      <c r="X33" s="23"/>
      <c r="Y33" s="23"/>
    </row>
    <row r="34" spans="2:25" s="22" customFormat="1" x14ac:dyDescent="0.2">
      <c r="B34" s="70" t="str">
        <f>'3. Staff Rates'!B36</f>
        <v>(Respondent to fill in)</v>
      </c>
      <c r="C34" s="51"/>
      <c r="D34" s="51"/>
      <c r="E34" s="84">
        <f t="shared" si="0"/>
        <v>0</v>
      </c>
      <c r="F34" s="19"/>
      <c r="G34" s="19"/>
      <c r="H34" s="19"/>
      <c r="I34" s="19"/>
      <c r="J34" s="19"/>
      <c r="K34" s="19"/>
      <c r="L34" s="19"/>
      <c r="M34" s="19"/>
      <c r="N34" s="19"/>
      <c r="O34" s="19"/>
      <c r="P34" s="19"/>
      <c r="Q34" s="23"/>
      <c r="R34" s="23"/>
      <c r="S34" s="23"/>
      <c r="T34" s="23"/>
      <c r="U34" s="23"/>
      <c r="V34" s="23"/>
      <c r="W34" s="23"/>
      <c r="X34" s="23"/>
      <c r="Y34" s="23"/>
    </row>
    <row r="35" spans="2:25" s="22" customFormat="1" x14ac:dyDescent="0.2">
      <c r="B35" s="70" t="str">
        <f>'3. Staff Rates'!B37</f>
        <v>(Respondent to fill in)</v>
      </c>
      <c r="C35" s="51"/>
      <c r="D35" s="51"/>
      <c r="E35" s="84">
        <f t="shared" si="0"/>
        <v>0</v>
      </c>
      <c r="F35" s="19"/>
      <c r="G35" s="19"/>
      <c r="H35" s="19"/>
      <c r="I35" s="19"/>
      <c r="J35" s="19"/>
      <c r="K35" s="19"/>
      <c r="L35" s="19"/>
      <c r="M35" s="19"/>
      <c r="N35" s="19"/>
      <c r="O35" s="19"/>
      <c r="P35" s="19"/>
      <c r="Q35" s="23"/>
      <c r="R35" s="23"/>
      <c r="S35" s="23"/>
      <c r="T35" s="23"/>
      <c r="U35" s="23"/>
      <c r="V35" s="23"/>
      <c r="W35" s="23"/>
      <c r="X35" s="23"/>
      <c r="Y35" s="23"/>
    </row>
    <row r="36" spans="2:25" s="22" customFormat="1" x14ac:dyDescent="0.2">
      <c r="B36" s="70" t="str">
        <f>'3. Staff Rates'!B38</f>
        <v>(Respondent to fill in)</v>
      </c>
      <c r="C36" s="51"/>
      <c r="D36" s="51"/>
      <c r="E36" s="84">
        <f t="shared" si="0"/>
        <v>0</v>
      </c>
      <c r="F36" s="19"/>
      <c r="G36" s="19"/>
      <c r="H36" s="19"/>
      <c r="I36" s="19"/>
      <c r="J36" s="19"/>
      <c r="K36" s="19"/>
      <c r="L36" s="19"/>
      <c r="M36" s="19"/>
      <c r="N36" s="19"/>
      <c r="O36" s="19"/>
      <c r="P36" s="19"/>
      <c r="Q36" s="23"/>
      <c r="R36" s="23"/>
      <c r="S36" s="23"/>
      <c r="T36" s="23"/>
      <c r="U36" s="23"/>
      <c r="V36" s="23"/>
      <c r="W36" s="23"/>
      <c r="X36" s="23"/>
      <c r="Y36" s="23"/>
    </row>
    <row r="37" spans="2:25" s="22" customFormat="1" x14ac:dyDescent="0.2">
      <c r="B37" s="70" t="str">
        <f>'3. Staff Rates'!B39</f>
        <v>(Respondent to fill in)</v>
      </c>
      <c r="C37" s="51"/>
      <c r="D37" s="51"/>
      <c r="E37" s="84">
        <f t="shared" si="0"/>
        <v>0</v>
      </c>
      <c r="F37" s="19"/>
      <c r="G37" s="19"/>
      <c r="H37" s="19"/>
      <c r="I37" s="19"/>
      <c r="J37" s="19"/>
      <c r="K37" s="19"/>
      <c r="L37" s="19"/>
      <c r="M37" s="19"/>
      <c r="N37" s="19"/>
      <c r="O37" s="19"/>
      <c r="P37" s="19"/>
      <c r="Q37" s="23"/>
      <c r="R37" s="23"/>
      <c r="S37" s="23"/>
      <c r="T37" s="23"/>
      <c r="U37" s="23"/>
      <c r="V37" s="23"/>
      <c r="W37" s="23"/>
      <c r="X37" s="23"/>
      <c r="Y37" s="23"/>
    </row>
    <row r="38" spans="2:25" s="22" customFormat="1" x14ac:dyDescent="0.2">
      <c r="B38" s="70" t="str">
        <f>'3. Staff Rates'!B40</f>
        <v>(Respondent to fill in)</v>
      </c>
      <c r="C38" s="51"/>
      <c r="D38" s="51"/>
      <c r="E38" s="84">
        <f t="shared" si="0"/>
        <v>0</v>
      </c>
      <c r="F38" s="19"/>
      <c r="G38" s="19"/>
      <c r="H38" s="19"/>
      <c r="I38" s="19"/>
      <c r="J38" s="19"/>
      <c r="K38" s="19"/>
      <c r="L38" s="19"/>
      <c r="M38" s="19"/>
      <c r="N38" s="19"/>
      <c r="O38" s="19"/>
      <c r="P38" s="19"/>
      <c r="Q38" s="23"/>
      <c r="R38" s="23"/>
      <c r="S38" s="23"/>
      <c r="T38" s="23"/>
      <c r="U38" s="23"/>
      <c r="V38" s="23"/>
      <c r="W38" s="23"/>
      <c r="X38" s="23"/>
      <c r="Y38" s="23"/>
    </row>
    <row r="39" spans="2:25" s="22" customFormat="1" x14ac:dyDescent="0.2">
      <c r="B39" s="70" t="str">
        <f>'3. Staff Rates'!B41</f>
        <v>(Respondent to fill in)</v>
      </c>
      <c r="C39" s="51"/>
      <c r="D39" s="51"/>
      <c r="E39" s="84">
        <f t="shared" si="0"/>
        <v>0</v>
      </c>
      <c r="F39" s="19"/>
      <c r="G39" s="19"/>
      <c r="H39" s="19"/>
      <c r="I39" s="19"/>
      <c r="J39" s="19"/>
      <c r="K39" s="19"/>
      <c r="L39" s="19"/>
      <c r="M39" s="19"/>
      <c r="N39" s="19"/>
      <c r="O39" s="19"/>
      <c r="P39" s="19"/>
      <c r="Q39" s="23"/>
      <c r="R39" s="23"/>
      <c r="S39" s="23"/>
      <c r="T39" s="23"/>
      <c r="U39" s="23"/>
      <c r="V39" s="23"/>
      <c r="W39" s="23"/>
      <c r="X39" s="23"/>
      <c r="Y39" s="23"/>
    </row>
    <row r="40" spans="2:25" s="22" customFormat="1" x14ac:dyDescent="0.2">
      <c r="B40" s="70" t="str">
        <f>'3. Staff Rates'!B42</f>
        <v>(Respondent to fill in)</v>
      </c>
      <c r="C40" s="51"/>
      <c r="D40" s="51"/>
      <c r="E40" s="84">
        <f t="shared" si="0"/>
        <v>0</v>
      </c>
      <c r="F40" s="19"/>
      <c r="G40" s="19"/>
      <c r="H40" s="19"/>
      <c r="I40" s="19"/>
      <c r="J40" s="19"/>
      <c r="K40" s="19"/>
      <c r="L40" s="19"/>
      <c r="M40" s="19"/>
      <c r="N40" s="19"/>
      <c r="O40" s="19"/>
      <c r="P40" s="19"/>
      <c r="Q40" s="23"/>
      <c r="R40" s="23"/>
      <c r="S40" s="23"/>
      <c r="T40" s="23"/>
      <c r="U40" s="23"/>
      <c r="V40" s="23"/>
      <c r="W40" s="23"/>
      <c r="X40" s="23"/>
      <c r="Y40" s="23"/>
    </row>
    <row r="41" spans="2:25" s="22" customFormat="1" x14ac:dyDescent="0.2">
      <c r="B41" s="70" t="str">
        <f>'3. Staff Rates'!B43</f>
        <v>(Respondent to fill in)</v>
      </c>
      <c r="C41" s="51"/>
      <c r="D41" s="51"/>
      <c r="E41" s="84">
        <f t="shared" si="0"/>
        <v>0</v>
      </c>
      <c r="F41" s="19"/>
      <c r="G41" s="19"/>
      <c r="H41" s="19"/>
      <c r="I41" s="19"/>
      <c r="J41" s="19"/>
      <c r="K41" s="19"/>
      <c r="L41" s="19"/>
      <c r="M41" s="19"/>
      <c r="N41" s="19"/>
      <c r="O41" s="19"/>
      <c r="P41" s="19"/>
      <c r="Q41" s="23"/>
      <c r="R41" s="23"/>
      <c r="S41" s="23"/>
      <c r="T41" s="23"/>
      <c r="U41" s="23"/>
      <c r="V41" s="23"/>
      <c r="W41" s="23"/>
      <c r="X41" s="23"/>
      <c r="Y41" s="23"/>
    </row>
    <row r="42" spans="2:25" s="22" customFormat="1" x14ac:dyDescent="0.2">
      <c r="B42" s="70" t="str">
        <f>'3. Staff Rates'!B44</f>
        <v>(Respondent to fill in)</v>
      </c>
      <c r="C42" s="51"/>
      <c r="D42" s="51"/>
      <c r="E42" s="84">
        <f t="shared" si="0"/>
        <v>0</v>
      </c>
      <c r="F42" s="19"/>
      <c r="G42" s="19"/>
      <c r="H42" s="19"/>
      <c r="I42" s="19"/>
      <c r="J42" s="19"/>
      <c r="K42" s="19"/>
      <c r="L42" s="19"/>
      <c r="M42" s="19"/>
      <c r="N42" s="19"/>
      <c r="O42" s="19"/>
      <c r="P42" s="19"/>
      <c r="Q42" s="23"/>
      <c r="R42" s="23"/>
      <c r="S42" s="23"/>
      <c r="T42" s="23"/>
      <c r="U42" s="23"/>
      <c r="V42" s="23"/>
      <c r="W42" s="23"/>
      <c r="X42" s="23"/>
      <c r="Y42" s="23"/>
    </row>
    <row r="43" spans="2:25" s="22" customFormat="1" x14ac:dyDescent="0.2">
      <c r="B43" s="70" t="str">
        <f>'3. Staff Rates'!B45</f>
        <v>(Respondent to fill in)</v>
      </c>
      <c r="C43" s="51"/>
      <c r="D43" s="51"/>
      <c r="E43" s="84">
        <f t="shared" si="0"/>
        <v>0</v>
      </c>
      <c r="F43" s="19"/>
      <c r="G43" s="19"/>
      <c r="H43" s="19"/>
      <c r="I43" s="19"/>
      <c r="J43" s="19"/>
      <c r="K43" s="19"/>
      <c r="L43" s="19"/>
      <c r="M43" s="19"/>
      <c r="N43" s="19"/>
      <c r="O43" s="19"/>
      <c r="P43" s="19"/>
      <c r="Q43" s="23"/>
      <c r="R43" s="23"/>
      <c r="S43" s="23"/>
      <c r="T43" s="23"/>
      <c r="U43" s="23"/>
      <c r="V43" s="23"/>
      <c r="W43" s="23"/>
      <c r="X43" s="23"/>
      <c r="Y43" s="23"/>
    </row>
    <row r="44" spans="2:25" s="22" customFormat="1" x14ac:dyDescent="0.2">
      <c r="B44" s="70" t="str">
        <f>'3. Staff Rates'!B46</f>
        <v>(Respondent to fill in)</v>
      </c>
      <c r="C44" s="51"/>
      <c r="D44" s="51"/>
      <c r="E44" s="84">
        <f t="shared" si="0"/>
        <v>0</v>
      </c>
      <c r="F44" s="19"/>
      <c r="G44" s="19"/>
      <c r="H44" s="19"/>
      <c r="I44" s="19"/>
      <c r="J44" s="19"/>
      <c r="K44" s="19"/>
      <c r="L44" s="19"/>
      <c r="M44" s="19"/>
      <c r="N44" s="19"/>
      <c r="O44" s="19"/>
      <c r="P44" s="19"/>
      <c r="Q44" s="23"/>
      <c r="R44" s="23"/>
      <c r="S44" s="23"/>
      <c r="T44" s="23"/>
      <c r="U44" s="23"/>
      <c r="V44" s="23"/>
      <c r="W44" s="23"/>
      <c r="X44" s="23"/>
      <c r="Y44" s="23"/>
    </row>
    <row r="45" spans="2:25" s="22" customFormat="1" x14ac:dyDescent="0.2">
      <c r="B45" s="70" t="str">
        <f>'3. Staff Rates'!B47</f>
        <v>(Respondent to fill in)</v>
      </c>
      <c r="C45" s="51"/>
      <c r="D45" s="51"/>
      <c r="E45" s="84">
        <f t="shared" si="0"/>
        <v>0</v>
      </c>
      <c r="F45" s="19"/>
      <c r="G45" s="19"/>
      <c r="H45" s="19"/>
      <c r="I45" s="19"/>
      <c r="J45" s="19"/>
      <c r="K45" s="19"/>
      <c r="L45" s="19"/>
      <c r="M45" s="19"/>
      <c r="N45" s="19"/>
      <c r="O45" s="19"/>
      <c r="P45" s="19"/>
      <c r="Q45" s="23"/>
      <c r="R45" s="23"/>
      <c r="S45" s="23"/>
      <c r="T45" s="23"/>
      <c r="U45" s="23"/>
      <c r="V45" s="23"/>
      <c r="W45" s="23"/>
      <c r="X45" s="23"/>
      <c r="Y45" s="23"/>
    </row>
    <row r="46" spans="2:25" s="22" customFormat="1" x14ac:dyDescent="0.2">
      <c r="B46" s="70" t="str">
        <f>'3. Staff Rates'!B48</f>
        <v>(Respondent to fill in)</v>
      </c>
      <c r="C46" s="51"/>
      <c r="D46" s="51"/>
      <c r="E46" s="84">
        <f t="shared" si="0"/>
        <v>0</v>
      </c>
      <c r="F46" s="19"/>
      <c r="G46" s="19"/>
      <c r="H46" s="19"/>
      <c r="I46" s="19"/>
      <c r="J46" s="19"/>
      <c r="K46" s="19"/>
      <c r="L46" s="19"/>
      <c r="M46" s="19"/>
      <c r="N46" s="19"/>
      <c r="O46" s="19"/>
      <c r="P46" s="19"/>
      <c r="Q46" s="23"/>
      <c r="R46" s="23"/>
      <c r="S46" s="23"/>
      <c r="T46" s="23"/>
      <c r="U46" s="23"/>
      <c r="V46" s="23"/>
      <c r="W46" s="23"/>
      <c r="X46" s="23"/>
      <c r="Y46" s="23"/>
    </row>
    <row r="47" spans="2:25" s="22" customFormat="1" x14ac:dyDescent="0.2">
      <c r="B47" s="70" t="str">
        <f>'3. Staff Rates'!B49</f>
        <v>(Respondent to fill in)</v>
      </c>
      <c r="C47" s="51"/>
      <c r="D47" s="51"/>
      <c r="E47" s="84">
        <f t="shared" si="0"/>
        <v>0</v>
      </c>
      <c r="F47" s="19"/>
      <c r="G47" s="19"/>
      <c r="H47" s="19"/>
      <c r="I47" s="19"/>
      <c r="J47" s="19"/>
      <c r="K47" s="19"/>
      <c r="L47" s="19"/>
      <c r="M47" s="19"/>
      <c r="N47" s="19"/>
      <c r="O47" s="19"/>
      <c r="P47" s="19"/>
      <c r="Q47" s="23"/>
      <c r="R47" s="23"/>
      <c r="S47" s="23"/>
      <c r="T47" s="23"/>
      <c r="U47" s="23"/>
      <c r="V47" s="23"/>
      <c r="W47" s="23"/>
      <c r="X47" s="23"/>
      <c r="Y47" s="23"/>
    </row>
    <row r="48" spans="2:25" s="22" customFormat="1" x14ac:dyDescent="0.2">
      <c r="B48" s="70" t="str">
        <f>'3. Staff Rates'!B50</f>
        <v>(Respondent to fill in)</v>
      </c>
      <c r="C48" s="51"/>
      <c r="D48" s="51"/>
      <c r="E48" s="84">
        <f t="shared" si="0"/>
        <v>0</v>
      </c>
      <c r="F48" s="19"/>
      <c r="G48" s="19"/>
      <c r="H48" s="19"/>
      <c r="I48" s="19"/>
      <c r="J48" s="19"/>
      <c r="K48" s="19"/>
      <c r="L48" s="19"/>
      <c r="M48" s="19"/>
      <c r="N48" s="19"/>
      <c r="O48" s="19"/>
      <c r="P48" s="19"/>
      <c r="Q48" s="23"/>
      <c r="R48" s="23"/>
      <c r="S48" s="23"/>
      <c r="T48" s="23"/>
      <c r="U48" s="23"/>
      <c r="V48" s="23"/>
      <c r="W48" s="23"/>
      <c r="X48" s="23"/>
      <c r="Y48" s="23"/>
    </row>
    <row r="49" spans="1:25" s="22" customFormat="1" x14ac:dyDescent="0.2">
      <c r="B49" s="70" t="str">
        <f>'3. Staff Rates'!B51</f>
        <v>(Respondent to fill in)</v>
      </c>
      <c r="C49" s="51"/>
      <c r="D49" s="51"/>
      <c r="E49" s="84">
        <f t="shared" si="0"/>
        <v>0</v>
      </c>
      <c r="F49" s="19"/>
      <c r="G49" s="19"/>
      <c r="H49" s="19"/>
      <c r="I49" s="19"/>
      <c r="J49" s="19"/>
      <c r="K49" s="19"/>
      <c r="L49" s="19"/>
      <c r="M49" s="19"/>
      <c r="N49" s="19"/>
      <c r="O49" s="19"/>
      <c r="P49" s="19"/>
      <c r="Q49" s="23"/>
      <c r="R49" s="23"/>
      <c r="S49" s="23"/>
      <c r="T49" s="23"/>
      <c r="U49" s="23"/>
      <c r="V49" s="23"/>
      <c r="W49" s="23"/>
      <c r="X49" s="23"/>
      <c r="Y49" s="23"/>
    </row>
    <row r="50" spans="1:25" x14ac:dyDescent="0.2">
      <c r="A50" s="22"/>
      <c r="B50" s="70" t="str">
        <f>'3. Staff Rates'!B52</f>
        <v>(Respondent to fill in)</v>
      </c>
      <c r="C50" s="50"/>
      <c r="D50" s="50"/>
      <c r="E50" s="84">
        <f t="shared" si="0"/>
        <v>0</v>
      </c>
      <c r="F50" s="19"/>
      <c r="G50" s="19"/>
      <c r="H50" s="19"/>
      <c r="I50" s="19"/>
      <c r="J50" s="19"/>
      <c r="K50" s="19"/>
      <c r="L50" s="19"/>
      <c r="M50" s="19"/>
      <c r="N50" s="19"/>
      <c r="O50" s="19"/>
      <c r="P50" s="19"/>
      <c r="Q50" s="23"/>
      <c r="R50" s="23"/>
      <c r="S50" s="23"/>
      <c r="T50" s="23"/>
      <c r="U50" s="23"/>
      <c r="V50" s="23"/>
      <c r="W50" s="23"/>
      <c r="X50" s="23"/>
      <c r="Y50" s="23"/>
    </row>
    <row r="51" spans="1:25" s="22" customFormat="1" x14ac:dyDescent="0.2">
      <c r="B51" s="70" t="str">
        <f>'3. Staff Rates'!B53</f>
        <v>(Respondent to fill in)</v>
      </c>
      <c r="C51" s="50"/>
      <c r="D51" s="50"/>
      <c r="E51" s="84">
        <f t="shared" si="0"/>
        <v>0</v>
      </c>
      <c r="F51" s="19"/>
      <c r="G51" s="19"/>
      <c r="H51" s="19"/>
      <c r="I51" s="19"/>
      <c r="J51" s="19"/>
      <c r="K51" s="19"/>
      <c r="L51" s="19"/>
      <c r="M51" s="19"/>
      <c r="N51" s="19"/>
      <c r="O51" s="19"/>
      <c r="P51" s="19"/>
      <c r="Q51" s="23"/>
      <c r="R51" s="23"/>
      <c r="S51" s="23"/>
      <c r="T51" s="23"/>
      <c r="U51" s="23"/>
      <c r="V51" s="23"/>
      <c r="W51" s="23"/>
      <c r="X51" s="23"/>
      <c r="Y51" s="23"/>
    </row>
    <row r="52" spans="1:25" s="22" customFormat="1" x14ac:dyDescent="0.2">
      <c r="B52" s="70" t="str">
        <f>'3. Staff Rates'!B54</f>
        <v>(Respondent to fill in)</v>
      </c>
      <c r="C52" s="50"/>
      <c r="D52" s="50"/>
      <c r="E52" s="84">
        <f t="shared" si="0"/>
        <v>0</v>
      </c>
      <c r="F52" s="19"/>
      <c r="G52" s="19"/>
      <c r="H52" s="19"/>
      <c r="I52" s="19"/>
      <c r="J52" s="19"/>
      <c r="K52" s="19"/>
      <c r="L52" s="19"/>
      <c r="M52" s="19"/>
      <c r="N52" s="19"/>
      <c r="O52" s="19"/>
      <c r="P52" s="19"/>
      <c r="Q52" s="23"/>
      <c r="R52" s="23"/>
      <c r="S52" s="23"/>
      <c r="T52" s="23"/>
      <c r="U52" s="23"/>
      <c r="V52" s="23"/>
      <c r="W52" s="23"/>
      <c r="X52" s="23"/>
      <c r="Y52" s="23"/>
    </row>
    <row r="53" spans="1:25" s="22" customFormat="1" x14ac:dyDescent="0.2">
      <c r="B53" s="70" t="str">
        <f>'3. Staff Rates'!B55</f>
        <v>(Respondent to fill in)</v>
      </c>
      <c r="C53" s="50"/>
      <c r="D53" s="50"/>
      <c r="E53" s="84">
        <f t="shared" si="0"/>
        <v>0</v>
      </c>
      <c r="F53" s="19"/>
      <c r="G53" s="19"/>
      <c r="H53" s="19"/>
      <c r="I53" s="19"/>
      <c r="J53" s="19"/>
      <c r="K53" s="19"/>
      <c r="L53" s="19"/>
      <c r="M53" s="19"/>
      <c r="N53" s="19"/>
      <c r="O53" s="19"/>
      <c r="P53" s="19"/>
      <c r="Q53" s="23"/>
      <c r="R53" s="23"/>
      <c r="S53" s="23"/>
      <c r="T53" s="23"/>
      <c r="U53" s="23"/>
      <c r="V53" s="23"/>
      <c r="W53" s="23"/>
      <c r="X53" s="23"/>
      <c r="Y53" s="23"/>
    </row>
    <row r="54" spans="1:25" s="22" customFormat="1" x14ac:dyDescent="0.2">
      <c r="B54" s="70" t="str">
        <f>'3. Staff Rates'!B56</f>
        <v>(Respondent to fill in)</v>
      </c>
      <c r="C54" s="50"/>
      <c r="D54" s="50"/>
      <c r="E54" s="84">
        <f t="shared" si="0"/>
        <v>0</v>
      </c>
      <c r="F54" s="19"/>
      <c r="G54" s="19"/>
      <c r="H54" s="19"/>
      <c r="I54" s="19"/>
      <c r="J54" s="19"/>
      <c r="K54" s="19"/>
      <c r="L54" s="19"/>
      <c r="M54" s="19"/>
      <c r="N54" s="19"/>
      <c r="O54" s="19"/>
      <c r="P54" s="19"/>
      <c r="Q54" s="23"/>
      <c r="R54" s="23"/>
      <c r="S54" s="23"/>
      <c r="T54" s="23"/>
      <c r="U54" s="23"/>
      <c r="V54" s="23"/>
      <c r="W54" s="23"/>
      <c r="X54" s="23"/>
      <c r="Y54" s="23"/>
    </row>
    <row r="55" spans="1:25" s="22" customFormat="1" x14ac:dyDescent="0.2">
      <c r="B55" s="70" t="str">
        <f>'3. Staff Rates'!B57</f>
        <v>(Respondent to fill in)</v>
      </c>
      <c r="C55" s="50"/>
      <c r="D55" s="50"/>
      <c r="E55" s="84">
        <f t="shared" si="0"/>
        <v>0</v>
      </c>
      <c r="F55" s="19"/>
      <c r="G55" s="19"/>
      <c r="H55" s="19"/>
      <c r="I55" s="19"/>
      <c r="J55" s="19"/>
      <c r="K55" s="19"/>
      <c r="L55" s="19"/>
      <c r="M55" s="19"/>
      <c r="N55" s="19"/>
      <c r="O55" s="19"/>
      <c r="P55" s="19"/>
      <c r="Q55" s="23"/>
      <c r="R55" s="23"/>
      <c r="S55" s="23"/>
      <c r="T55" s="23"/>
      <c r="U55" s="23"/>
      <c r="V55" s="23"/>
      <c r="W55" s="23"/>
      <c r="X55" s="23"/>
      <c r="Y55" s="23"/>
    </row>
    <row r="56" spans="1:25" s="22" customFormat="1" x14ac:dyDescent="0.2">
      <c r="B56" s="70" t="str">
        <f>'3. Staff Rates'!B58</f>
        <v>(Respondent to fill in)</v>
      </c>
      <c r="C56" s="50"/>
      <c r="D56" s="50"/>
      <c r="E56" s="84">
        <f t="shared" si="0"/>
        <v>0</v>
      </c>
      <c r="F56" s="19"/>
      <c r="G56" s="19"/>
      <c r="H56" s="19"/>
      <c r="I56" s="19"/>
      <c r="J56" s="19"/>
      <c r="K56" s="19"/>
      <c r="L56" s="19"/>
      <c r="M56" s="19"/>
      <c r="N56" s="19"/>
      <c r="O56" s="19"/>
      <c r="P56" s="19"/>
      <c r="Q56" s="23"/>
      <c r="R56" s="23"/>
      <c r="S56" s="23"/>
      <c r="T56" s="23"/>
      <c r="U56" s="23"/>
      <c r="V56" s="23"/>
      <c r="W56" s="23"/>
      <c r="X56" s="23"/>
      <c r="Y56" s="23"/>
    </row>
    <row r="57" spans="1:25" s="22" customFormat="1" x14ac:dyDescent="0.2">
      <c r="B57" s="70" t="str">
        <f>'3. Staff Rates'!B59</f>
        <v>(Respondent to fill in)</v>
      </c>
      <c r="C57" s="50"/>
      <c r="D57" s="50"/>
      <c r="E57" s="84">
        <f t="shared" si="0"/>
        <v>0</v>
      </c>
      <c r="F57" s="19"/>
      <c r="G57" s="19"/>
      <c r="H57" s="19"/>
      <c r="I57" s="19"/>
      <c r="J57" s="19"/>
      <c r="K57" s="19"/>
      <c r="L57" s="19"/>
      <c r="M57" s="19"/>
      <c r="N57" s="19"/>
      <c r="O57" s="19"/>
      <c r="P57" s="19"/>
      <c r="Q57" s="23"/>
      <c r="R57" s="23"/>
      <c r="S57" s="23"/>
      <c r="T57" s="23"/>
      <c r="U57" s="23"/>
      <c r="V57" s="23"/>
      <c r="W57" s="23"/>
      <c r="X57" s="23"/>
      <c r="Y57" s="23"/>
    </row>
    <row r="58" spans="1:25" s="22" customFormat="1" x14ac:dyDescent="0.2">
      <c r="B58" s="70" t="str">
        <f>'3. Staff Rates'!B60</f>
        <v>(Respondent to fill in)</v>
      </c>
      <c r="C58" s="50"/>
      <c r="D58" s="50"/>
      <c r="E58" s="84">
        <f t="shared" si="0"/>
        <v>0</v>
      </c>
      <c r="F58" s="19"/>
      <c r="G58" s="19"/>
      <c r="H58" s="19"/>
      <c r="I58" s="19"/>
      <c r="J58" s="19"/>
      <c r="K58" s="19"/>
      <c r="L58" s="19"/>
      <c r="M58" s="19"/>
      <c r="N58" s="19"/>
      <c r="O58" s="19"/>
      <c r="P58" s="19"/>
      <c r="Q58" s="23"/>
      <c r="R58" s="23"/>
      <c r="S58" s="23"/>
      <c r="T58" s="23"/>
      <c r="U58" s="23"/>
      <c r="V58" s="23"/>
      <c r="W58" s="23"/>
      <c r="X58" s="23"/>
      <c r="Y58" s="23"/>
    </row>
    <row r="59" spans="1:25" s="22" customFormat="1" x14ac:dyDescent="0.2">
      <c r="B59" s="70" t="str">
        <f>'3. Staff Rates'!B61</f>
        <v>(Respondent to fill in)</v>
      </c>
      <c r="C59" s="50"/>
      <c r="D59" s="50"/>
      <c r="E59" s="84">
        <f t="shared" si="0"/>
        <v>0</v>
      </c>
      <c r="F59" s="19"/>
      <c r="G59" s="19"/>
      <c r="H59" s="19"/>
      <c r="I59" s="19"/>
      <c r="J59" s="19"/>
      <c r="K59" s="19"/>
      <c r="L59" s="19"/>
      <c r="M59" s="19"/>
      <c r="N59" s="19"/>
      <c r="O59" s="19"/>
      <c r="P59" s="19"/>
      <c r="Q59" s="23"/>
      <c r="R59" s="23"/>
      <c r="S59" s="23"/>
      <c r="T59" s="23"/>
      <c r="U59" s="23"/>
      <c r="V59" s="23"/>
      <c r="W59" s="23"/>
      <c r="X59" s="23"/>
      <c r="Y59" s="23"/>
    </row>
    <row r="60" spans="1:25" s="22" customFormat="1" x14ac:dyDescent="0.2">
      <c r="B60" s="70" t="str">
        <f>'3. Staff Rates'!B62</f>
        <v>(Respondent to fill in)</v>
      </c>
      <c r="C60" s="50"/>
      <c r="D60" s="50"/>
      <c r="E60" s="84">
        <f t="shared" si="0"/>
        <v>0</v>
      </c>
      <c r="F60" s="19"/>
      <c r="G60" s="19"/>
      <c r="H60" s="19"/>
      <c r="I60" s="19"/>
      <c r="J60" s="19"/>
      <c r="K60" s="19"/>
      <c r="L60" s="19"/>
      <c r="M60" s="19"/>
      <c r="N60" s="19"/>
      <c r="O60" s="19"/>
      <c r="P60" s="19"/>
      <c r="Q60" s="23"/>
      <c r="R60" s="23"/>
      <c r="S60" s="23"/>
      <c r="T60" s="23"/>
      <c r="U60" s="23"/>
      <c r="V60" s="23"/>
      <c r="W60" s="23"/>
      <c r="X60" s="23"/>
      <c r="Y60" s="23"/>
    </row>
    <row r="61" spans="1:25" s="22" customFormat="1" x14ac:dyDescent="0.2">
      <c r="B61" s="70" t="str">
        <f>'3. Staff Rates'!B63</f>
        <v>(Respondent to fill in)</v>
      </c>
      <c r="C61" s="50"/>
      <c r="D61" s="50"/>
      <c r="E61" s="84">
        <f t="shared" si="0"/>
        <v>0</v>
      </c>
      <c r="F61" s="19"/>
      <c r="G61" s="19"/>
      <c r="H61" s="19"/>
      <c r="I61" s="19"/>
      <c r="J61" s="19"/>
      <c r="K61" s="19"/>
      <c r="L61" s="19"/>
      <c r="M61" s="19"/>
      <c r="N61" s="19"/>
      <c r="O61" s="19"/>
      <c r="P61" s="19"/>
      <c r="Q61" s="23"/>
      <c r="R61" s="23"/>
      <c r="S61" s="23"/>
      <c r="T61" s="23"/>
      <c r="U61" s="23"/>
      <c r="V61" s="23"/>
      <c r="W61" s="23"/>
      <c r="X61" s="23"/>
      <c r="Y61" s="23"/>
    </row>
    <row r="62" spans="1:25" s="22" customFormat="1" x14ac:dyDescent="0.2">
      <c r="B62" s="70" t="str">
        <f>'3. Staff Rates'!B64</f>
        <v>(Respondent to fill in)</v>
      </c>
      <c r="C62" s="50"/>
      <c r="D62" s="50"/>
      <c r="E62" s="84">
        <f t="shared" si="0"/>
        <v>0</v>
      </c>
      <c r="F62" s="19"/>
      <c r="G62" s="19"/>
      <c r="H62" s="19"/>
      <c r="I62" s="19"/>
      <c r="J62" s="19"/>
      <c r="K62" s="19"/>
      <c r="L62" s="19"/>
      <c r="M62" s="19"/>
      <c r="N62" s="19"/>
      <c r="O62" s="19"/>
      <c r="P62" s="19"/>
      <c r="Q62" s="23"/>
      <c r="R62" s="23"/>
      <c r="S62" s="23"/>
      <c r="T62" s="23"/>
      <c r="U62" s="23"/>
      <c r="V62" s="23"/>
      <c r="W62" s="23"/>
      <c r="X62" s="23"/>
      <c r="Y62" s="23"/>
    </row>
    <row r="63" spans="1:25" s="22" customFormat="1" x14ac:dyDescent="0.2">
      <c r="B63" s="70" t="str">
        <f>'3. Staff Rates'!B65</f>
        <v>(Respondent to fill in)</v>
      </c>
      <c r="C63" s="50"/>
      <c r="D63" s="50"/>
      <c r="E63" s="84">
        <f t="shared" si="0"/>
        <v>0</v>
      </c>
      <c r="F63" s="19"/>
      <c r="G63" s="19"/>
      <c r="H63" s="19"/>
      <c r="I63" s="19"/>
      <c r="J63" s="19"/>
      <c r="K63" s="19"/>
      <c r="L63" s="19"/>
      <c r="M63" s="19"/>
      <c r="N63" s="19"/>
      <c r="O63" s="19"/>
      <c r="P63" s="19"/>
      <c r="Q63" s="23"/>
      <c r="R63" s="23"/>
      <c r="S63" s="23"/>
      <c r="T63" s="23"/>
      <c r="U63" s="23"/>
      <c r="V63" s="23"/>
      <c r="W63" s="23"/>
      <c r="X63" s="23"/>
      <c r="Y63" s="23"/>
    </row>
    <row r="64" spans="1:25" s="22" customFormat="1" x14ac:dyDescent="0.2">
      <c r="B64" s="70" t="str">
        <f>'3. Staff Rates'!B66</f>
        <v>(Respondent to fill in)</v>
      </c>
      <c r="C64" s="50"/>
      <c r="D64" s="50"/>
      <c r="E64" s="84">
        <f t="shared" si="0"/>
        <v>0</v>
      </c>
      <c r="F64" s="19"/>
      <c r="G64" s="19"/>
      <c r="H64" s="19"/>
      <c r="I64" s="19"/>
      <c r="J64" s="19"/>
      <c r="K64" s="19"/>
      <c r="L64" s="19"/>
      <c r="M64" s="19"/>
      <c r="N64" s="19"/>
      <c r="O64" s="19"/>
      <c r="P64" s="19"/>
      <c r="Q64" s="23"/>
      <c r="R64" s="23"/>
      <c r="S64" s="23"/>
      <c r="T64" s="23"/>
      <c r="U64" s="23"/>
      <c r="V64" s="23"/>
      <c r="W64" s="23"/>
      <c r="X64" s="23"/>
      <c r="Y64" s="23"/>
    </row>
    <row r="65" spans="1:25" s="22" customFormat="1" x14ac:dyDescent="0.2">
      <c r="B65" s="70" t="str">
        <f>'3. Staff Rates'!B67</f>
        <v>(Respondent to fill in)</v>
      </c>
      <c r="C65" s="50"/>
      <c r="D65" s="50"/>
      <c r="E65" s="84">
        <f t="shared" si="0"/>
        <v>0</v>
      </c>
      <c r="F65" s="19"/>
      <c r="G65" s="19"/>
      <c r="H65" s="19"/>
      <c r="I65" s="19"/>
      <c r="J65" s="19"/>
      <c r="K65" s="19"/>
      <c r="L65" s="19"/>
      <c r="M65" s="19"/>
      <c r="N65" s="19"/>
      <c r="O65" s="19"/>
      <c r="P65" s="19"/>
      <c r="Q65" s="23"/>
      <c r="R65" s="23"/>
      <c r="S65" s="23"/>
      <c r="T65" s="23"/>
      <c r="U65" s="23"/>
      <c r="V65" s="23"/>
      <c r="W65" s="23"/>
      <c r="X65" s="23"/>
      <c r="Y65" s="23"/>
    </row>
    <row r="66" spans="1:25" s="22" customFormat="1" x14ac:dyDescent="0.2">
      <c r="B66" s="70" t="str">
        <f>'3. Staff Rates'!B68</f>
        <v>(Respondent to fill in)</v>
      </c>
      <c r="C66" s="50"/>
      <c r="D66" s="50"/>
      <c r="E66" s="84">
        <f t="shared" si="0"/>
        <v>0</v>
      </c>
      <c r="F66" s="19"/>
      <c r="G66" s="19"/>
      <c r="H66" s="19"/>
      <c r="I66" s="19"/>
      <c r="J66" s="19"/>
      <c r="K66" s="19"/>
      <c r="L66" s="19"/>
      <c r="M66" s="19"/>
      <c r="N66" s="19"/>
      <c r="O66" s="19"/>
      <c r="P66" s="19"/>
      <c r="Q66" s="23"/>
      <c r="R66" s="23"/>
      <c r="S66" s="23"/>
      <c r="T66" s="23"/>
      <c r="U66" s="23"/>
      <c r="V66" s="23"/>
      <c r="W66" s="23"/>
      <c r="X66" s="23"/>
      <c r="Y66" s="23"/>
    </row>
    <row r="67" spans="1:25" s="22" customFormat="1" x14ac:dyDescent="0.2">
      <c r="B67" s="70" t="str">
        <f>'3. Staff Rates'!B69</f>
        <v>(Respondent to fill in)</v>
      </c>
      <c r="C67" s="50"/>
      <c r="D67" s="50"/>
      <c r="E67" s="84">
        <f t="shared" si="0"/>
        <v>0</v>
      </c>
      <c r="F67" s="19"/>
      <c r="G67" s="19"/>
      <c r="H67" s="19"/>
      <c r="I67" s="19"/>
      <c r="J67" s="19"/>
      <c r="K67" s="19"/>
      <c r="L67" s="19"/>
      <c r="M67" s="19"/>
      <c r="N67" s="19"/>
      <c r="O67" s="19"/>
      <c r="P67" s="19"/>
      <c r="Q67" s="23"/>
      <c r="R67" s="23"/>
      <c r="S67" s="23"/>
      <c r="T67" s="23"/>
      <c r="U67" s="23"/>
      <c r="V67" s="23"/>
      <c r="W67" s="23"/>
      <c r="X67" s="23"/>
      <c r="Y67" s="23"/>
    </row>
    <row r="68" spans="1:25" s="22" customFormat="1" x14ac:dyDescent="0.2">
      <c r="B68" s="70" t="str">
        <f>'3. Staff Rates'!B70</f>
        <v>(Respondent to fill in)</v>
      </c>
      <c r="C68" s="50"/>
      <c r="D68" s="50"/>
      <c r="E68" s="84">
        <f t="shared" si="0"/>
        <v>0</v>
      </c>
      <c r="F68" s="19"/>
      <c r="G68" s="19"/>
      <c r="H68" s="19"/>
      <c r="I68" s="19"/>
      <c r="J68" s="19"/>
      <c r="K68" s="19"/>
      <c r="L68" s="19"/>
      <c r="M68" s="19"/>
      <c r="N68" s="19"/>
      <c r="O68" s="19"/>
      <c r="P68" s="19"/>
      <c r="Q68" s="23"/>
      <c r="R68" s="23"/>
      <c r="S68" s="23"/>
      <c r="T68" s="23"/>
      <c r="U68" s="23"/>
      <c r="V68" s="23"/>
      <c r="W68" s="23"/>
      <c r="X68" s="23"/>
      <c r="Y68" s="23"/>
    </row>
    <row r="69" spans="1:25" s="22" customFormat="1" x14ac:dyDescent="0.2">
      <c r="B69" s="70" t="str">
        <f>'3. Staff Rates'!B71</f>
        <v>(Respondent to fill in)</v>
      </c>
      <c r="C69" s="50"/>
      <c r="D69" s="50"/>
      <c r="E69" s="84">
        <f t="shared" si="0"/>
        <v>0</v>
      </c>
      <c r="F69" s="19"/>
      <c r="G69" s="19"/>
      <c r="H69" s="19"/>
      <c r="I69" s="19"/>
      <c r="J69" s="19"/>
      <c r="K69" s="19"/>
      <c r="L69" s="19"/>
      <c r="M69" s="19"/>
      <c r="N69" s="19"/>
      <c r="O69" s="19"/>
      <c r="P69" s="19"/>
      <c r="Q69" s="23"/>
      <c r="R69" s="23"/>
      <c r="S69" s="23"/>
      <c r="T69" s="23"/>
      <c r="U69" s="23"/>
      <c r="V69" s="23"/>
      <c r="W69" s="23"/>
      <c r="X69" s="23"/>
      <c r="Y69" s="23"/>
    </row>
    <row r="70" spans="1:25" s="22" customFormat="1" x14ac:dyDescent="0.2">
      <c r="B70" s="70" t="str">
        <f>'3. Staff Rates'!B72</f>
        <v>(Respondent to fill in)</v>
      </c>
      <c r="C70" s="50"/>
      <c r="D70" s="50"/>
      <c r="E70" s="84">
        <f t="shared" si="0"/>
        <v>0</v>
      </c>
      <c r="F70" s="19"/>
      <c r="G70" s="19"/>
      <c r="H70" s="19"/>
      <c r="I70" s="19"/>
      <c r="J70" s="19"/>
      <c r="K70" s="19"/>
      <c r="L70" s="19"/>
      <c r="M70" s="19"/>
      <c r="N70" s="19"/>
      <c r="O70" s="19"/>
      <c r="P70" s="19"/>
      <c r="Q70" s="23"/>
      <c r="R70" s="23"/>
      <c r="S70" s="23"/>
      <c r="T70" s="23"/>
      <c r="U70" s="23"/>
      <c r="V70" s="23"/>
      <c r="W70" s="23"/>
      <c r="X70" s="23"/>
      <c r="Y70" s="23"/>
    </row>
    <row r="71" spans="1:25" x14ac:dyDescent="0.2">
      <c r="A71" s="22"/>
      <c r="B71" s="72" t="s">
        <v>6</v>
      </c>
      <c r="C71" s="71">
        <f>SUM(C9:C70)</f>
        <v>0</v>
      </c>
      <c r="D71" s="71">
        <f>SUM(D9:D70)</f>
        <v>0</v>
      </c>
      <c r="E71" s="71">
        <f>SUM(E9:E70)</f>
        <v>0</v>
      </c>
      <c r="F71" s="19"/>
      <c r="G71" s="19"/>
      <c r="H71" s="19"/>
      <c r="I71" s="19"/>
      <c r="J71" s="19"/>
      <c r="K71" s="19"/>
      <c r="L71" s="19"/>
      <c r="M71" s="19"/>
      <c r="N71" s="19"/>
      <c r="O71" s="19"/>
      <c r="P71" s="19"/>
      <c r="Q71" s="23"/>
      <c r="R71" s="23"/>
      <c r="S71" s="23"/>
      <c r="T71" s="23"/>
      <c r="U71" s="23"/>
      <c r="V71" s="23"/>
      <c r="W71" s="23"/>
      <c r="X71" s="23"/>
      <c r="Y71" s="23"/>
    </row>
    <row r="72" spans="1:25" s="22" customFormat="1" x14ac:dyDescent="0.2">
      <c r="E72" s="20"/>
      <c r="F72" s="19"/>
      <c r="G72" s="19"/>
      <c r="H72" s="19"/>
      <c r="I72" s="19"/>
      <c r="J72" s="19"/>
      <c r="K72" s="19"/>
      <c r="L72" s="19"/>
      <c r="M72" s="19"/>
      <c r="N72" s="19"/>
      <c r="O72" s="19"/>
      <c r="P72" s="19"/>
      <c r="Q72" s="23"/>
      <c r="R72" s="23"/>
      <c r="S72" s="23"/>
      <c r="T72" s="23"/>
      <c r="U72" s="23"/>
      <c r="V72" s="23"/>
      <c r="W72" s="23"/>
      <c r="X72" s="23"/>
      <c r="Y72" s="23"/>
    </row>
    <row r="73" spans="1:25" x14ac:dyDescent="0.2">
      <c r="A73" s="22"/>
      <c r="E73" s="20"/>
      <c r="F73" s="19"/>
      <c r="G73" s="19"/>
      <c r="H73" s="19"/>
      <c r="I73" s="19"/>
      <c r="J73" s="19"/>
      <c r="K73" s="19"/>
      <c r="L73" s="19"/>
      <c r="M73" s="19"/>
      <c r="N73" s="19"/>
      <c r="O73" s="19"/>
      <c r="P73" s="19"/>
      <c r="Q73" s="23"/>
      <c r="R73" s="23"/>
      <c r="S73" s="23"/>
      <c r="T73" s="23"/>
      <c r="U73" s="23"/>
      <c r="V73" s="23"/>
      <c r="W73" s="23"/>
      <c r="X73" s="23"/>
      <c r="Y73" s="23"/>
    </row>
    <row r="74" spans="1:25" x14ac:dyDescent="0.2">
      <c r="A74" s="22"/>
      <c r="G74" s="19"/>
      <c r="H74" s="19"/>
      <c r="I74" s="19"/>
      <c r="J74" s="19"/>
      <c r="K74" s="19"/>
      <c r="L74" s="19"/>
      <c r="M74" s="19"/>
      <c r="N74" s="19"/>
      <c r="O74" s="19"/>
      <c r="P74" s="19"/>
      <c r="Q74" s="23"/>
      <c r="R74" s="23"/>
      <c r="S74" s="23"/>
      <c r="T74" s="23"/>
      <c r="U74" s="23"/>
      <c r="V74" s="23"/>
      <c r="W74" s="23"/>
      <c r="X74" s="23"/>
      <c r="Y74" s="23"/>
    </row>
    <row r="75" spans="1:25" x14ac:dyDescent="0.2">
      <c r="A75" s="22"/>
    </row>
  </sheetData>
  <sheetProtection algorithmName="SHA-512" hashValue="WVp7Z5K7ZS6bTEzeOM99+nPWC2tpFXBway2/7ImFwIvwTxeuv+t7i2Wria5gRXEqF9P5GrnwwX22ZsXzNPe8qg==" saltValue="cgkUTNAx837j5mU9zACwhA==" spinCount="100000" sheet="1" objects="1" scenarios="1" formatCells="0"/>
  <protectedRanges>
    <protectedRange sqref="C9:D70" name="Range1"/>
  </protectedRanges>
  <mergeCells count="2">
    <mergeCell ref="B5:E5"/>
    <mergeCell ref="D2:E2"/>
  </mergeCells>
  <phoneticPr fontId="7" type="noConversion"/>
  <printOptions horizontalCentered="1"/>
  <pageMargins left="0" right="0" top="0.74" bottom="0.5" header="0" footer="0"/>
  <pageSetup scale="52" fitToWidth="2" orientation="landscape" r:id="rId1"/>
  <headerFooter alignWithMargins="0"/>
  <colBreaks count="1" manualBreakCount="1">
    <brk id="9" max="65" man="1"/>
  </colBreak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81438-AAD9-482B-A4A8-FC09BF6E73D7}">
  <dimension ref="A1:R48"/>
  <sheetViews>
    <sheetView showGridLines="0" zoomScaleNormal="100" zoomScalePageLayoutView="85" workbookViewId="0"/>
  </sheetViews>
  <sheetFormatPr defaultColWidth="8.85546875" defaultRowHeight="12.75" x14ac:dyDescent="0.2"/>
  <cols>
    <col min="1" max="1" width="5.28515625" style="22" customWidth="1"/>
    <col min="2" max="2" width="34.28515625" style="22" customWidth="1"/>
    <col min="3" max="6" width="18.140625" style="22" customWidth="1"/>
    <col min="7" max="7" width="1.5703125" style="22" customWidth="1"/>
    <col min="8" max="11" width="18.140625" style="22" customWidth="1"/>
    <col min="12" max="12" width="1.28515625" style="22" customWidth="1"/>
    <col min="13" max="13" width="25.42578125" style="22" customWidth="1"/>
    <col min="14" max="15" width="14.28515625" style="22" customWidth="1"/>
    <col min="16" max="16" width="1.28515625" style="22" customWidth="1"/>
    <col min="17" max="19" width="14.28515625" style="22" customWidth="1"/>
    <col min="20" max="20" width="2.28515625" style="22" customWidth="1"/>
    <col min="21" max="25" width="14.28515625" style="22" customWidth="1"/>
    <col min="26" max="16384" width="8.85546875" style="22"/>
  </cols>
  <sheetData>
    <row r="1" spans="1:18" ht="15.75" x14ac:dyDescent="0.25">
      <c r="A1" s="2" t="s">
        <v>127</v>
      </c>
      <c r="I1" s="4" t="s">
        <v>0</v>
      </c>
      <c r="J1" s="201">
        <f>'2. Summary'!I2</f>
        <v>0</v>
      </c>
      <c r="K1" s="202"/>
    </row>
    <row r="2" spans="1:18" ht="15.75" x14ac:dyDescent="0.25">
      <c r="A2" s="2" t="str">
        <f>'2. Summary'!A2</f>
        <v>Attachment D - Cost Proposal</v>
      </c>
    </row>
    <row r="3" spans="1:18" ht="15" x14ac:dyDescent="0.25">
      <c r="A3" s="5" t="s">
        <v>51</v>
      </c>
      <c r="C3" s="47"/>
      <c r="D3" s="47"/>
      <c r="E3" s="47"/>
    </row>
    <row r="4" spans="1:18" s="23" customFormat="1" ht="18" x14ac:dyDescent="0.25">
      <c r="A4" s="15"/>
      <c r="E4" s="17"/>
      <c r="F4" s="18"/>
    </row>
    <row r="5" spans="1:18" s="23" customFormat="1" ht="24" customHeight="1" x14ac:dyDescent="0.25">
      <c r="A5" s="15"/>
      <c r="B5" s="210" t="s">
        <v>112</v>
      </c>
      <c r="C5" s="210"/>
      <c r="D5" s="210"/>
      <c r="E5" s="210"/>
      <c r="F5" s="210"/>
      <c r="G5" s="210"/>
      <c r="H5" s="210"/>
      <c r="I5" s="210"/>
      <c r="J5" s="210"/>
      <c r="K5" s="210"/>
      <c r="L5" s="210"/>
      <c r="M5" s="210"/>
      <c r="R5" s="19"/>
    </row>
    <row r="6" spans="1:18" s="23" customFormat="1" ht="15.75" thickBot="1" x14ac:dyDescent="0.3">
      <c r="A6" s="15"/>
      <c r="B6" s="20"/>
      <c r="C6" s="20"/>
      <c r="D6" s="20"/>
      <c r="G6" s="19"/>
      <c r="H6" s="19"/>
      <c r="I6" s="19"/>
      <c r="J6" s="19"/>
      <c r="K6" s="19"/>
      <c r="L6" s="19"/>
      <c r="M6" s="19"/>
      <c r="N6" s="19"/>
      <c r="O6" s="19"/>
      <c r="P6" s="19"/>
      <c r="Q6" s="19"/>
      <c r="R6" s="19"/>
    </row>
    <row r="7" spans="1:18" ht="18.75" x14ac:dyDescent="0.25">
      <c r="B7" s="132" t="s">
        <v>90</v>
      </c>
      <c r="C7" s="133"/>
      <c r="D7" s="134"/>
      <c r="E7" s="133"/>
      <c r="F7" s="135"/>
      <c r="G7" s="135"/>
      <c r="H7" s="136"/>
    </row>
    <row r="8" spans="1:18" ht="15" x14ac:dyDescent="0.25">
      <c r="B8" s="110" t="s">
        <v>101</v>
      </c>
      <c r="C8" s="111"/>
      <c r="D8" s="112"/>
      <c r="E8" s="113"/>
      <c r="F8" s="113"/>
      <c r="G8" s="113"/>
      <c r="H8" s="114"/>
    </row>
    <row r="9" spans="1:18" ht="15" x14ac:dyDescent="0.25">
      <c r="B9" s="115"/>
      <c r="C9" s="111"/>
      <c r="D9" s="20"/>
      <c r="E9" s="111"/>
      <c r="F9" s="113"/>
      <c r="G9" s="113"/>
      <c r="H9" s="114"/>
    </row>
    <row r="10" spans="1:18" ht="30" x14ac:dyDescent="0.25">
      <c r="B10" s="117" t="s">
        <v>104</v>
      </c>
      <c r="C10" s="57" t="s">
        <v>63</v>
      </c>
      <c r="D10" s="57" t="s">
        <v>64</v>
      </c>
      <c r="F10" s="111"/>
      <c r="G10" s="113"/>
      <c r="H10" s="114"/>
    </row>
    <row r="11" spans="1:18" ht="26.25" x14ac:dyDescent="0.25">
      <c r="B11" s="116" t="s">
        <v>84</v>
      </c>
      <c r="C11" s="49"/>
      <c r="D11" s="49"/>
      <c r="F11" s="111"/>
      <c r="G11" s="113"/>
      <c r="H11" s="114"/>
    </row>
    <row r="12" spans="1:18" ht="15" x14ac:dyDescent="0.25">
      <c r="B12" s="115"/>
      <c r="C12" s="111"/>
      <c r="D12" s="111"/>
      <c r="E12" s="10"/>
      <c r="F12" s="111"/>
      <c r="G12" s="113"/>
      <c r="H12" s="114"/>
    </row>
    <row r="13" spans="1:18" ht="15" x14ac:dyDescent="0.25">
      <c r="B13" s="115"/>
      <c r="C13" s="111"/>
      <c r="D13" s="111"/>
      <c r="E13" s="10"/>
      <c r="F13" s="111"/>
      <c r="G13" s="113"/>
      <c r="H13" s="114"/>
    </row>
    <row r="14" spans="1:18" ht="26.25" x14ac:dyDescent="0.25">
      <c r="B14" s="117" t="s">
        <v>85</v>
      </c>
      <c r="C14" s="214" t="s">
        <v>86</v>
      </c>
      <c r="D14" s="215"/>
      <c r="E14" s="57" t="s">
        <v>74</v>
      </c>
      <c r="F14" s="111"/>
      <c r="G14" s="113"/>
      <c r="H14" s="114"/>
    </row>
    <row r="15" spans="1:18" ht="15" x14ac:dyDescent="0.25">
      <c r="B15" s="116"/>
      <c r="C15" s="108" t="s">
        <v>88</v>
      </c>
      <c r="D15" s="107">
        <v>0.3</v>
      </c>
      <c r="E15" s="77">
        <v>0</v>
      </c>
      <c r="F15" s="10"/>
      <c r="G15" s="113"/>
      <c r="H15" s="114"/>
    </row>
    <row r="16" spans="1:18" ht="15" x14ac:dyDescent="0.25">
      <c r="B16" s="115"/>
      <c r="C16" s="109" t="s">
        <v>125</v>
      </c>
      <c r="D16" s="107">
        <v>0.4</v>
      </c>
      <c r="E16" s="55"/>
      <c r="F16" s="10"/>
      <c r="G16" s="113"/>
      <c r="H16" s="114"/>
    </row>
    <row r="17" spans="2:13" ht="15" x14ac:dyDescent="0.25">
      <c r="B17" s="115"/>
      <c r="C17" s="109" t="s">
        <v>89</v>
      </c>
      <c r="D17" s="107">
        <v>0.55000000000000004</v>
      </c>
      <c r="E17" s="55"/>
      <c r="F17" s="10"/>
      <c r="G17" s="113"/>
      <c r="H17" s="114"/>
    </row>
    <row r="18" spans="2:13" ht="15" x14ac:dyDescent="0.25">
      <c r="B18" s="115"/>
      <c r="C18" s="109" t="s">
        <v>87</v>
      </c>
      <c r="D18" s="107"/>
      <c r="E18" s="55"/>
      <c r="F18" s="10"/>
      <c r="G18" s="113"/>
      <c r="H18" s="114"/>
    </row>
    <row r="19" spans="2:13" ht="15.75" thickBot="1" x14ac:dyDescent="0.3">
      <c r="B19" s="118"/>
      <c r="C19" s="119"/>
      <c r="D19" s="120"/>
      <c r="E19" s="121"/>
      <c r="F19" s="121"/>
      <c r="G19" s="121"/>
      <c r="H19" s="122"/>
    </row>
    <row r="20" spans="2:13" ht="15" x14ac:dyDescent="0.25">
      <c r="D20" s="62"/>
      <c r="E20" s="56"/>
      <c r="F20" s="56"/>
      <c r="G20" s="56"/>
      <c r="H20" s="56"/>
      <c r="J20" s="64"/>
      <c r="K20" s="64"/>
      <c r="L20" s="64"/>
    </row>
    <row r="21" spans="2:13" ht="18.75" x14ac:dyDescent="0.25">
      <c r="B21" s="137" t="s">
        <v>91</v>
      </c>
      <c r="C21" s="138"/>
      <c r="D21" s="138"/>
      <c r="E21" s="139"/>
      <c r="F21" s="138"/>
      <c r="G21" s="138"/>
      <c r="H21" s="140"/>
      <c r="I21" s="138"/>
      <c r="J21" s="141"/>
      <c r="K21" s="141"/>
      <c r="L21" s="141"/>
      <c r="M21" s="141"/>
    </row>
    <row r="22" spans="2:13" ht="15" x14ac:dyDescent="0.25">
      <c r="B22" s="54" t="s">
        <v>102</v>
      </c>
      <c r="D22" s="62"/>
      <c r="E22" s="56"/>
      <c r="F22" s="56"/>
      <c r="G22" s="56"/>
      <c r="H22" s="56"/>
      <c r="J22" s="64"/>
      <c r="K22" s="64"/>
      <c r="L22" s="64"/>
    </row>
    <row r="23" spans="2:13" ht="15" x14ac:dyDescent="0.25">
      <c r="B23" s="54" t="s">
        <v>94</v>
      </c>
      <c r="D23" s="62"/>
      <c r="E23" s="56"/>
      <c r="F23" s="56"/>
      <c r="G23" s="56"/>
      <c r="H23" s="56"/>
      <c r="J23" s="64"/>
      <c r="K23" s="64"/>
      <c r="L23" s="64"/>
    </row>
    <row r="24" spans="2:13" ht="15" x14ac:dyDescent="0.25">
      <c r="D24" s="62"/>
      <c r="E24" s="56"/>
      <c r="F24" s="56"/>
      <c r="G24" s="56"/>
      <c r="H24" s="56"/>
      <c r="J24" s="64"/>
      <c r="K24" s="64"/>
      <c r="L24" s="64"/>
    </row>
    <row r="25" spans="2:13" ht="15.75" x14ac:dyDescent="0.25">
      <c r="B25" s="58"/>
      <c r="C25" s="211" t="s">
        <v>73</v>
      </c>
      <c r="D25" s="212"/>
      <c r="E25" s="212"/>
      <c r="F25" s="213"/>
      <c r="G25" s="62"/>
      <c r="H25" s="211" t="s">
        <v>79</v>
      </c>
      <c r="I25" s="212"/>
      <c r="J25" s="212"/>
      <c r="K25" s="213"/>
      <c r="L25" s="64"/>
    </row>
    <row r="26" spans="2:13" ht="45" x14ac:dyDescent="0.25">
      <c r="C26" s="57" t="s">
        <v>126</v>
      </c>
      <c r="D26" s="57" t="s">
        <v>52</v>
      </c>
      <c r="E26" s="57" t="s">
        <v>72</v>
      </c>
      <c r="F26" s="57" t="s">
        <v>53</v>
      </c>
      <c r="H26" s="57" t="s">
        <v>75</v>
      </c>
      <c r="I26" s="57" t="s">
        <v>76</v>
      </c>
      <c r="J26" s="57" t="s">
        <v>77</v>
      </c>
      <c r="K26" s="57" t="s">
        <v>78</v>
      </c>
      <c r="L26" s="64"/>
      <c r="M26" s="57" t="s">
        <v>80</v>
      </c>
    </row>
    <row r="27" spans="2:13" ht="15" x14ac:dyDescent="0.25">
      <c r="B27" s="61" t="s">
        <v>44</v>
      </c>
      <c r="C27" s="63">
        <v>40000000</v>
      </c>
      <c r="D27" s="63">
        <f>C27/12</f>
        <v>3333333.3333333335</v>
      </c>
      <c r="E27" s="78">
        <v>0.35</v>
      </c>
      <c r="F27" s="79">
        <f>E27*D27</f>
        <v>1166666.6666666667</v>
      </c>
      <c r="H27" s="143">
        <f>IF(E27&gt;=$D$15,$D$15*D27,F27)</f>
        <v>1000000</v>
      </c>
      <c r="I27" s="67">
        <f>IF(E27&gt;=$D$16,$D$16*D27-H27,F27-H27)</f>
        <v>166666.66666666674</v>
      </c>
      <c r="J27" s="67">
        <f>IF(E27&gt;=$D$17,$D$17*D27-SUM(H27:I27),F27-SUM(H27:I27))</f>
        <v>0</v>
      </c>
      <c r="K27" s="67">
        <f>IF(E27&gt;=$D$17,F27-SUM(H27:J27),0)</f>
        <v>0</v>
      </c>
      <c r="L27" s="64"/>
      <c r="M27" s="106">
        <f>(H27*$E$15)+(I27*$E$16)+(J27*$E$17)+(K27*$E$18)</f>
        <v>0</v>
      </c>
    </row>
    <row r="28" spans="2:13" ht="15" x14ac:dyDescent="0.25">
      <c r="B28" s="61" t="s">
        <v>45</v>
      </c>
      <c r="C28" s="63">
        <f>C27*(1.03)</f>
        <v>41200000</v>
      </c>
      <c r="D28" s="63">
        <f t="shared" ref="D28:D31" si="0">C28/12</f>
        <v>3433333.3333333335</v>
      </c>
      <c r="E28" s="78">
        <v>0.4</v>
      </c>
      <c r="F28" s="79">
        <f>E28*D28</f>
        <v>1373333.3333333335</v>
      </c>
      <c r="H28" s="143">
        <f>IF(E28&gt;=$D$15,$D$15*D28,F28)</f>
        <v>1030000</v>
      </c>
      <c r="I28" s="67">
        <f>IF(E28&gt;=$D$16,$D$16*D28-H28,F28-H28)</f>
        <v>343333.33333333349</v>
      </c>
      <c r="J28" s="67">
        <f>IF(E28&gt;=$D$17,$D$17*D28-SUM(H28:I28),F28-SUM(H28:I28))</f>
        <v>0</v>
      </c>
      <c r="K28" s="67">
        <f>IF(E28&gt;=$D$17,F28-SUM(H28:J28),0)</f>
        <v>0</v>
      </c>
      <c r="L28" s="64"/>
      <c r="M28" s="106">
        <f>(H28*$E$15)+(I28*$E$16)+(J28*$E$17)+(K28*$E$18)</f>
        <v>0</v>
      </c>
    </row>
    <row r="29" spans="2:13" ht="15" x14ac:dyDescent="0.25">
      <c r="B29" s="61" t="s">
        <v>46</v>
      </c>
      <c r="C29" s="63">
        <f>C28*(1.03)</f>
        <v>42436000</v>
      </c>
      <c r="D29" s="63">
        <f t="shared" si="0"/>
        <v>3536333.3333333335</v>
      </c>
      <c r="E29" s="78">
        <v>0.45</v>
      </c>
      <c r="F29" s="79">
        <f>E29*D29</f>
        <v>1591350</v>
      </c>
      <c r="H29" s="143">
        <f>IF(E29&gt;=$D$15,$D$15*D29,F29)</f>
        <v>1060900</v>
      </c>
      <c r="I29" s="67">
        <f>IF(E29&gt;=$D$16,$D$16*D29-H29,F29-H29)</f>
        <v>353633.33333333349</v>
      </c>
      <c r="J29" s="67">
        <f>IF(E29&gt;=$D$17,$D$17*D29-SUM(H29:I29),F29-SUM(H29:I29))</f>
        <v>176816.66666666651</v>
      </c>
      <c r="K29" s="67">
        <f>IF(E29&gt;=$D$17,F29-SUM(H29:J29),0)</f>
        <v>0</v>
      </c>
      <c r="L29" s="64"/>
      <c r="M29" s="106">
        <f>(H29*$E$15)+(I29*$E$16)+(J29*$E$17)+(K29*$E$18)</f>
        <v>0</v>
      </c>
    </row>
    <row r="30" spans="2:13" ht="15" x14ac:dyDescent="0.25">
      <c r="B30" s="61" t="s">
        <v>47</v>
      </c>
      <c r="C30" s="63">
        <f>C29*(1.03)</f>
        <v>43709080</v>
      </c>
      <c r="D30" s="63">
        <f t="shared" si="0"/>
        <v>3642423.3333333335</v>
      </c>
      <c r="E30" s="78">
        <v>0.5</v>
      </c>
      <c r="F30" s="79">
        <f>E30*D30</f>
        <v>1821211.6666666667</v>
      </c>
      <c r="H30" s="143">
        <f>IF(E30&gt;=$D$15,$D$15*D30,F30)</f>
        <v>1092727</v>
      </c>
      <c r="I30" s="67">
        <f>IF(E30&gt;=$D$16,$D$16*D30-H30,F30-H30)</f>
        <v>364242.33333333349</v>
      </c>
      <c r="J30" s="67">
        <f>IF(E30&gt;=$D$17,$D$17*D30-SUM(H30:I30),F30-SUM(H30:I30))</f>
        <v>364242.33333333326</v>
      </c>
      <c r="K30" s="67">
        <f>IF(E30&gt;=$D$17,F30-SUM(H30:J30),0)</f>
        <v>0</v>
      </c>
      <c r="L30" s="64"/>
      <c r="M30" s="106">
        <f>(H30*$E$15)+(I30*$E$16)+(J30*$E$17)+(K30*$E$18)</f>
        <v>0</v>
      </c>
    </row>
    <row r="31" spans="2:13" ht="15" x14ac:dyDescent="0.25">
      <c r="B31" s="61" t="s">
        <v>48</v>
      </c>
      <c r="C31" s="63">
        <f>C30*(1.03)</f>
        <v>45020352.399999999</v>
      </c>
      <c r="D31" s="63">
        <f t="shared" si="0"/>
        <v>3751696.0333333332</v>
      </c>
      <c r="E31" s="78">
        <v>0.56999999999999995</v>
      </c>
      <c r="F31" s="79">
        <f>E31*D31</f>
        <v>2138466.7389999996</v>
      </c>
      <c r="H31" s="143">
        <f>IF(E31&gt;=$D$15,$D$15*D31,F31)</f>
        <v>1125508.8099999998</v>
      </c>
      <c r="I31" s="67">
        <f>IF(E31&gt;=$D$16,$D$16*D31-H31,F31-H31)</f>
        <v>375169.60333333351</v>
      </c>
      <c r="J31" s="67">
        <f>IF(E31&gt;=$D$17,$D$17*D31-SUM(H31:I31),F31-SUM(H31:I31))</f>
        <v>562754.40500000003</v>
      </c>
      <c r="K31" s="67">
        <f>IF(E31&gt;=$D$17,F31-SUM(H31:J31),0)</f>
        <v>75033.920666666236</v>
      </c>
      <c r="L31" s="64"/>
      <c r="M31" s="106">
        <f>(H31*$E$15)+(I31*$E$16)+(J31*$E$17)+(K31*$E$18)</f>
        <v>0</v>
      </c>
    </row>
    <row r="32" spans="2:13" ht="15" x14ac:dyDescent="0.25">
      <c r="B32" s="183" t="s">
        <v>23</v>
      </c>
      <c r="C32" s="60">
        <f>SUM(C27:C31)</f>
        <v>212365432.40000001</v>
      </c>
      <c r="D32" s="60"/>
      <c r="E32" s="65"/>
      <c r="F32" s="65"/>
      <c r="G32" s="23"/>
      <c r="H32" s="65"/>
      <c r="I32" s="65"/>
      <c r="J32" s="65"/>
      <c r="K32" s="65"/>
      <c r="L32" s="64"/>
      <c r="M32" s="65"/>
    </row>
    <row r="33" spans="2:14" x14ac:dyDescent="0.2">
      <c r="D33" s="64"/>
      <c r="F33" s="64"/>
      <c r="I33" s="64"/>
      <c r="J33" s="64"/>
      <c r="K33" s="64"/>
      <c r="L33" s="64"/>
      <c r="M33" s="64"/>
    </row>
    <row r="34" spans="2:14" x14ac:dyDescent="0.2">
      <c r="B34" s="182" t="s">
        <v>117</v>
      </c>
      <c r="C34" s="23"/>
      <c r="D34" s="181"/>
      <c r="E34" s="23"/>
      <c r="F34" s="181"/>
      <c r="G34" s="23"/>
      <c r="H34" s="23"/>
      <c r="I34" s="181"/>
      <c r="J34" s="181"/>
      <c r="K34" s="181"/>
      <c r="L34" s="181"/>
      <c r="M34" s="181"/>
      <c r="N34" s="23"/>
    </row>
    <row r="35" spans="2:14" x14ac:dyDescent="0.2">
      <c r="B35" s="85"/>
      <c r="C35" s="23"/>
      <c r="D35" s="181"/>
      <c r="E35" s="23"/>
      <c r="F35" s="181"/>
      <c r="G35" s="23"/>
      <c r="H35" s="23"/>
      <c r="I35" s="181"/>
      <c r="J35" s="181"/>
      <c r="K35" s="181"/>
      <c r="L35" s="181"/>
      <c r="M35" s="181"/>
      <c r="N35" s="23"/>
    </row>
    <row r="36" spans="2:14" x14ac:dyDescent="0.2">
      <c r="D36" s="54"/>
      <c r="F36" s="54"/>
      <c r="I36" s="54"/>
      <c r="J36" s="66"/>
      <c r="K36" s="66"/>
      <c r="L36" s="66"/>
    </row>
    <row r="37" spans="2:14" ht="18.75" x14ac:dyDescent="0.2">
      <c r="B37" s="137" t="s">
        <v>95</v>
      </c>
      <c r="C37" s="141"/>
      <c r="D37" s="141"/>
      <c r="E37" s="141"/>
      <c r="F37" s="141"/>
      <c r="G37" s="141"/>
      <c r="H37" s="141"/>
      <c r="I37" s="141"/>
      <c r="J37" s="142"/>
      <c r="K37" s="142"/>
      <c r="L37" s="142"/>
      <c r="M37" s="141"/>
    </row>
    <row r="38" spans="2:14" x14ac:dyDescent="0.2">
      <c r="B38" s="54" t="s">
        <v>96</v>
      </c>
    </row>
    <row r="39" spans="2:14" x14ac:dyDescent="0.2">
      <c r="B39" s="54"/>
    </row>
    <row r="40" spans="2:14" ht="30" x14ac:dyDescent="0.25">
      <c r="C40" s="57" t="s">
        <v>81</v>
      </c>
      <c r="D40" s="57" t="s">
        <v>80</v>
      </c>
      <c r="E40" s="123" t="s">
        <v>54</v>
      </c>
      <c r="F40" s="129" t="s">
        <v>82</v>
      </c>
      <c r="G40" s="126"/>
      <c r="H40" s="57" t="s">
        <v>83</v>
      </c>
      <c r="I40" s="57" t="s">
        <v>68</v>
      </c>
    </row>
    <row r="41" spans="2:14" ht="15" x14ac:dyDescent="0.25">
      <c r="B41" s="61" t="s">
        <v>44</v>
      </c>
      <c r="C41" s="67">
        <f>$C$11</f>
        <v>0</v>
      </c>
      <c r="D41" s="67">
        <f>M27</f>
        <v>0</v>
      </c>
      <c r="E41" s="124">
        <f>C41+D41</f>
        <v>0</v>
      </c>
      <c r="F41" s="130">
        <f>C41*12</f>
        <v>0</v>
      </c>
      <c r="G41" s="127"/>
      <c r="H41" s="67">
        <f>D41*12</f>
        <v>0</v>
      </c>
      <c r="I41" s="68">
        <f>F41+H41</f>
        <v>0</v>
      </c>
    </row>
    <row r="42" spans="2:14" ht="15" x14ac:dyDescent="0.25">
      <c r="B42" s="61" t="s">
        <v>45</v>
      </c>
      <c r="C42" s="67">
        <f>$C$11</f>
        <v>0</v>
      </c>
      <c r="D42" s="67">
        <f>M28</f>
        <v>0</v>
      </c>
      <c r="E42" s="124">
        <f t="shared" ref="E42:E45" si="1">C42+D42</f>
        <v>0</v>
      </c>
      <c r="F42" s="130">
        <f>C42*12</f>
        <v>0</v>
      </c>
      <c r="G42" s="127"/>
      <c r="H42" s="67">
        <f>D42*12</f>
        <v>0</v>
      </c>
      <c r="I42" s="68">
        <f>F42+H42</f>
        <v>0</v>
      </c>
    </row>
    <row r="43" spans="2:14" ht="15" x14ac:dyDescent="0.25">
      <c r="B43" s="61" t="s">
        <v>46</v>
      </c>
      <c r="C43" s="67">
        <f>$C$11</f>
        <v>0</v>
      </c>
      <c r="D43" s="67">
        <f>M29</f>
        <v>0</v>
      </c>
      <c r="E43" s="124">
        <f t="shared" si="1"/>
        <v>0</v>
      </c>
      <c r="F43" s="130">
        <f>C43*12</f>
        <v>0</v>
      </c>
      <c r="G43" s="127"/>
      <c r="H43" s="67">
        <f>D43*12</f>
        <v>0</v>
      </c>
      <c r="I43" s="68">
        <f>F43+H43</f>
        <v>0</v>
      </c>
    </row>
    <row r="44" spans="2:14" ht="15" x14ac:dyDescent="0.25">
      <c r="B44" s="61" t="s">
        <v>47</v>
      </c>
      <c r="C44" s="67">
        <f>$D$11</f>
        <v>0</v>
      </c>
      <c r="D44" s="67">
        <f>M30</f>
        <v>0</v>
      </c>
      <c r="E44" s="124">
        <f t="shared" si="1"/>
        <v>0</v>
      </c>
      <c r="F44" s="130">
        <f>C44*12</f>
        <v>0</v>
      </c>
      <c r="G44" s="127"/>
      <c r="H44" s="67">
        <f>D44*12</f>
        <v>0</v>
      </c>
      <c r="I44" s="68">
        <f>F44+H44</f>
        <v>0</v>
      </c>
    </row>
    <row r="45" spans="2:14" ht="15" x14ac:dyDescent="0.25">
      <c r="B45" s="61" t="s">
        <v>48</v>
      </c>
      <c r="C45" s="67">
        <f>$D$11</f>
        <v>0</v>
      </c>
      <c r="D45" s="67">
        <f>M31</f>
        <v>0</v>
      </c>
      <c r="E45" s="124">
        <f t="shared" si="1"/>
        <v>0</v>
      </c>
      <c r="F45" s="130">
        <f>C45*12</f>
        <v>0</v>
      </c>
      <c r="G45" s="127"/>
      <c r="H45" s="67">
        <f>D45*12</f>
        <v>0</v>
      </c>
      <c r="I45" s="68">
        <f>F45+H45</f>
        <v>0</v>
      </c>
    </row>
    <row r="46" spans="2:14" ht="15" x14ac:dyDescent="0.25">
      <c r="B46" s="59" t="s">
        <v>23</v>
      </c>
      <c r="C46" s="65"/>
      <c r="D46" s="65"/>
      <c r="E46" s="125"/>
      <c r="F46" s="131"/>
      <c r="G46" s="128"/>
      <c r="H46" s="65"/>
      <c r="I46" s="69">
        <f>SUM(I41:I45)</f>
        <v>0</v>
      </c>
    </row>
    <row r="47" spans="2:14" x14ac:dyDescent="0.2">
      <c r="C47" s="64"/>
      <c r="D47" s="64"/>
      <c r="E47" s="64"/>
    </row>
    <row r="48" spans="2:14" x14ac:dyDescent="0.2">
      <c r="E48" s="64"/>
    </row>
  </sheetData>
  <sheetProtection algorithmName="SHA-512" hashValue="pBfV5UcL7Gt+e5zvTQz76sC4AFua60gvTHN+1WJJfk21veffS32BOC84LoRJqvOjWsYdvwdIHKG33dKh9pmqng==" saltValue="wwsSFr4AIAiremGORaQ2dg==" spinCount="100000" sheet="1" objects="1" scenarios="1" formatCells="0" insertRows="0"/>
  <protectedRanges>
    <protectedRange sqref="E16:E18" name="Range2"/>
    <protectedRange sqref="C11:D11" name="Range1"/>
  </protectedRanges>
  <mergeCells count="5">
    <mergeCell ref="B5:M5"/>
    <mergeCell ref="C25:F25"/>
    <mergeCell ref="C14:D14"/>
    <mergeCell ref="J1:K1"/>
    <mergeCell ref="H25:K25"/>
  </mergeCells>
  <printOptions horizontalCentered="1"/>
  <pageMargins left="0" right="0" top="0.74" bottom="0.5" header="0" footer="0"/>
  <pageSetup scale="54" fitToWidth="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988D6-D4CF-4E3D-BBA1-BFAFE2D03D72}">
  <sheetPr>
    <pageSetUpPr fitToPage="1"/>
  </sheetPr>
  <dimension ref="A1:T51"/>
  <sheetViews>
    <sheetView showGridLines="0" zoomScaleNormal="100" zoomScalePageLayoutView="85" workbookViewId="0"/>
  </sheetViews>
  <sheetFormatPr defaultColWidth="8.85546875" defaultRowHeight="12.75" x14ac:dyDescent="0.2"/>
  <cols>
    <col min="1" max="1" width="5.28515625" style="32" customWidth="1"/>
    <col min="2" max="2" width="40.28515625" style="32" customWidth="1"/>
    <col min="3" max="6" width="20.42578125" style="32" customWidth="1"/>
    <col min="7" max="7" width="19.28515625" style="32" customWidth="1"/>
    <col min="8" max="8" width="18.42578125" style="32" customWidth="1"/>
    <col min="9" max="9" width="15" style="32" customWidth="1"/>
    <col min="10" max="10" width="14.42578125" style="32" customWidth="1"/>
    <col min="11" max="11" width="11" style="32" customWidth="1"/>
    <col min="12" max="12" width="12.28515625" style="32" customWidth="1"/>
    <col min="13" max="13" width="14.42578125" style="32" customWidth="1"/>
    <col min="14" max="14" width="11" style="32" customWidth="1"/>
    <col min="15" max="15" width="12.28515625" style="32" customWidth="1"/>
    <col min="16" max="16" width="14.42578125" style="32" customWidth="1"/>
    <col min="17" max="17" width="11" style="32" customWidth="1"/>
    <col min="18" max="18" width="12.28515625" style="32" customWidth="1"/>
    <col min="19" max="19" width="14.42578125" style="32" customWidth="1"/>
    <col min="20" max="20" width="11" style="32" customWidth="1"/>
    <col min="21" max="16384" width="8.85546875" style="32"/>
  </cols>
  <sheetData>
    <row r="1" spans="1:20" ht="15.75" x14ac:dyDescent="0.25">
      <c r="A1" s="2" t="s">
        <v>127</v>
      </c>
    </row>
    <row r="2" spans="1:20" ht="15" customHeight="1" x14ac:dyDescent="0.25">
      <c r="A2" s="44" t="str">
        <f>'2. Summary'!A2</f>
        <v>Attachment D - Cost Proposal</v>
      </c>
      <c r="F2" s="4" t="s">
        <v>0</v>
      </c>
      <c r="G2" s="201">
        <f>'2. Summary'!I2</f>
        <v>0</v>
      </c>
      <c r="H2" s="202"/>
    </row>
    <row r="3" spans="1:20" ht="15" customHeight="1" x14ac:dyDescent="0.25">
      <c r="A3" s="43" t="s">
        <v>19</v>
      </c>
      <c r="D3" s="33"/>
      <c r="G3" s="37"/>
      <c r="H3" s="37"/>
    </row>
    <row r="4" spans="1:20" s="35" customFormat="1" ht="15" customHeight="1" x14ac:dyDescent="0.25">
      <c r="A4" s="38"/>
      <c r="I4" s="42"/>
      <c r="J4" s="41"/>
    </row>
    <row r="5" spans="1:20" s="35" customFormat="1" ht="66.75" customHeight="1" x14ac:dyDescent="0.25">
      <c r="A5" s="38"/>
      <c r="B5" s="216" t="s">
        <v>97</v>
      </c>
      <c r="C5" s="216"/>
      <c r="D5" s="216"/>
      <c r="E5" s="216"/>
      <c r="F5" s="216"/>
      <c r="G5" s="216"/>
      <c r="H5" s="216"/>
      <c r="I5" s="36"/>
      <c r="J5" s="36"/>
      <c r="K5" s="36"/>
      <c r="L5" s="36"/>
      <c r="M5" s="36"/>
      <c r="N5" s="36"/>
      <c r="O5" s="36"/>
      <c r="P5" s="36"/>
      <c r="Q5" s="36"/>
      <c r="R5" s="36"/>
      <c r="S5" s="36"/>
      <c r="T5" s="36"/>
    </row>
    <row r="6" spans="1:20" s="35" customFormat="1" ht="15" x14ac:dyDescent="0.25">
      <c r="A6" s="38"/>
      <c r="B6" s="37"/>
      <c r="C6" s="37"/>
      <c r="D6" s="37"/>
      <c r="E6" s="37"/>
      <c r="F6" s="37"/>
      <c r="G6" s="37"/>
      <c r="H6" s="37"/>
      <c r="I6" s="37"/>
      <c r="J6" s="36"/>
      <c r="K6" s="36"/>
      <c r="L6" s="36"/>
      <c r="M6" s="36"/>
      <c r="N6" s="36"/>
      <c r="O6" s="36"/>
      <c r="P6" s="36"/>
      <c r="Q6" s="36"/>
      <c r="R6" s="36"/>
      <c r="S6" s="36"/>
      <c r="T6" s="36"/>
    </row>
    <row r="7" spans="1:20" s="35" customFormat="1" ht="18.75" x14ac:dyDescent="0.25">
      <c r="A7" s="38"/>
      <c r="B7" s="137" t="s">
        <v>92</v>
      </c>
      <c r="C7" s="137"/>
      <c r="D7" s="137"/>
      <c r="E7" s="137"/>
      <c r="F7" s="137"/>
      <c r="G7" s="137"/>
      <c r="H7" s="137"/>
      <c r="I7" s="37"/>
      <c r="J7" s="36"/>
      <c r="K7" s="36"/>
      <c r="L7" s="36"/>
      <c r="M7" s="36"/>
      <c r="N7" s="36"/>
      <c r="O7" s="36"/>
      <c r="P7" s="36"/>
      <c r="Q7" s="36"/>
      <c r="R7" s="36"/>
      <c r="S7" s="36"/>
      <c r="T7" s="36"/>
    </row>
    <row r="8" spans="1:20" s="35" customFormat="1" ht="15" x14ac:dyDescent="0.25">
      <c r="A8" s="38"/>
      <c r="B8" s="37"/>
      <c r="C8" s="37"/>
      <c r="D8" s="37"/>
      <c r="E8" s="37"/>
      <c r="F8" s="37"/>
      <c r="G8" s="37"/>
      <c r="H8" s="37"/>
      <c r="I8" s="37"/>
      <c r="J8" s="36"/>
      <c r="K8" s="36"/>
      <c r="L8" s="36"/>
      <c r="M8" s="36"/>
      <c r="N8" s="36"/>
      <c r="O8" s="36"/>
      <c r="P8" s="36"/>
      <c r="Q8" s="36"/>
      <c r="R8" s="36"/>
      <c r="S8" s="36"/>
      <c r="T8" s="36"/>
    </row>
    <row r="9" spans="1:20" s="35" customFormat="1" ht="45" x14ac:dyDescent="0.25">
      <c r="A9" s="38"/>
      <c r="C9" s="80" t="s">
        <v>42</v>
      </c>
      <c r="D9" s="80" t="s">
        <v>43</v>
      </c>
      <c r="E9" s="80" t="s">
        <v>59</v>
      </c>
      <c r="F9" s="37"/>
      <c r="G9" s="37"/>
      <c r="H9" s="37"/>
      <c r="I9" s="37"/>
      <c r="J9" s="36"/>
      <c r="K9" s="36"/>
      <c r="L9" s="36"/>
      <c r="M9" s="36"/>
      <c r="N9" s="36"/>
      <c r="O9" s="36"/>
      <c r="P9" s="36"/>
      <c r="Q9" s="36"/>
      <c r="R9" s="36"/>
      <c r="S9" s="36"/>
      <c r="T9" s="36"/>
    </row>
    <row r="10" spans="1:20" s="35" customFormat="1" ht="15" x14ac:dyDescent="0.25">
      <c r="A10" s="38"/>
      <c r="B10" s="81" t="s">
        <v>55</v>
      </c>
      <c r="C10" s="82" t="str">
        <f>IFERROR(AVERAGE('3. Staff Rates'!C11:C17),"")</f>
        <v/>
      </c>
      <c r="D10" s="82" t="str">
        <f>IFERROR(AVERAGE('3. Staff Rates'!D11:D17),"")</f>
        <v/>
      </c>
      <c r="E10" s="83">
        <v>0.6</v>
      </c>
      <c r="F10" s="37"/>
      <c r="G10" s="37"/>
      <c r="H10" s="37"/>
      <c r="I10" s="37"/>
      <c r="J10" s="36"/>
      <c r="K10" s="36"/>
      <c r="L10" s="36"/>
      <c r="M10" s="36"/>
      <c r="N10" s="36"/>
      <c r="O10" s="36"/>
      <c r="P10" s="36"/>
      <c r="Q10" s="36"/>
      <c r="R10" s="36"/>
      <c r="S10" s="36"/>
      <c r="T10" s="36"/>
    </row>
    <row r="11" spans="1:20" s="35" customFormat="1" ht="15" x14ac:dyDescent="0.25">
      <c r="A11" s="38"/>
      <c r="B11" s="81" t="s">
        <v>56</v>
      </c>
      <c r="C11" s="82" t="str">
        <f>IFERROR(AVERAGE('3. Staff Rates'!C18:C72),"")</f>
        <v/>
      </c>
      <c r="D11" s="82" t="str">
        <f>IFERROR(AVERAGE('3. Staff Rates'!D18:D72),"")</f>
        <v/>
      </c>
      <c r="E11" s="83">
        <v>0.4</v>
      </c>
      <c r="F11" s="37"/>
      <c r="G11" s="37"/>
      <c r="H11" s="37"/>
      <c r="I11" s="37"/>
      <c r="J11" s="36"/>
      <c r="K11" s="36"/>
      <c r="L11" s="36"/>
      <c r="M11" s="36"/>
      <c r="N11" s="36"/>
      <c r="O11" s="36"/>
      <c r="P11" s="36"/>
      <c r="Q11" s="36"/>
      <c r="R11" s="36"/>
      <c r="S11" s="36"/>
      <c r="T11" s="36"/>
    </row>
    <row r="12" spans="1:20" s="35" customFormat="1" ht="25.5" x14ac:dyDescent="0.25">
      <c r="A12" s="38"/>
      <c r="B12" s="81" t="s">
        <v>100</v>
      </c>
      <c r="C12" s="82" t="str">
        <f>IFERROR((C10*$E$10)+(C11*$E$11),"")</f>
        <v/>
      </c>
      <c r="D12" s="82" t="str">
        <f>IFERROR((D10*$E$10)+(D11*$E$11),"")</f>
        <v/>
      </c>
      <c r="E12" s="37"/>
      <c r="F12" s="37"/>
      <c r="G12" s="37"/>
      <c r="H12" s="37"/>
      <c r="I12" s="37"/>
      <c r="J12" s="36"/>
      <c r="K12" s="36"/>
      <c r="L12" s="36"/>
      <c r="M12" s="36"/>
      <c r="N12" s="36"/>
      <c r="O12" s="36"/>
      <c r="P12" s="36"/>
      <c r="Q12" s="36"/>
      <c r="R12" s="36"/>
      <c r="S12" s="36"/>
      <c r="T12" s="36"/>
    </row>
    <row r="13" spans="1:20" s="35" customFormat="1" ht="15" x14ac:dyDescent="0.25">
      <c r="A13" s="38"/>
      <c r="B13" s="37"/>
      <c r="C13" s="37"/>
      <c r="D13" s="37"/>
      <c r="E13" s="37"/>
      <c r="F13" s="37"/>
      <c r="G13" s="37"/>
      <c r="H13" s="37"/>
      <c r="I13" s="37"/>
      <c r="J13" s="36"/>
      <c r="K13" s="36"/>
      <c r="L13" s="36"/>
      <c r="M13" s="36"/>
      <c r="N13" s="36"/>
      <c r="O13" s="36"/>
      <c r="P13" s="36"/>
      <c r="Q13" s="36"/>
      <c r="R13" s="36"/>
      <c r="S13" s="36"/>
      <c r="T13" s="36"/>
    </row>
    <row r="14" spans="1:20" s="35" customFormat="1" ht="15" x14ac:dyDescent="0.25">
      <c r="A14" s="38"/>
      <c r="B14" s="37"/>
      <c r="C14" s="37"/>
      <c r="D14" s="37"/>
      <c r="E14" s="37"/>
      <c r="F14" s="37"/>
      <c r="G14" s="37"/>
      <c r="H14" s="37"/>
      <c r="I14" s="37"/>
      <c r="J14" s="36"/>
      <c r="K14" s="36"/>
      <c r="L14" s="36"/>
      <c r="M14" s="36"/>
      <c r="N14" s="36"/>
      <c r="O14" s="36"/>
      <c r="P14" s="36"/>
      <c r="Q14" s="36"/>
      <c r="R14" s="36"/>
      <c r="S14" s="36"/>
      <c r="T14" s="36"/>
    </row>
    <row r="15" spans="1:20" s="35" customFormat="1" ht="18.75" x14ac:dyDescent="0.25">
      <c r="A15" s="38"/>
      <c r="B15" s="137" t="s">
        <v>93</v>
      </c>
      <c r="C15" s="137"/>
      <c r="D15" s="137"/>
      <c r="E15" s="137"/>
      <c r="F15" s="137"/>
      <c r="G15" s="137"/>
      <c r="H15" s="137"/>
      <c r="I15" s="37"/>
      <c r="J15" s="36"/>
      <c r="K15" s="36"/>
      <c r="L15" s="36"/>
      <c r="M15" s="36"/>
      <c r="N15" s="36"/>
      <c r="O15" s="36"/>
      <c r="P15" s="36"/>
      <c r="Q15" s="36"/>
      <c r="R15" s="36"/>
      <c r="S15" s="36"/>
      <c r="T15" s="36"/>
    </row>
    <row r="16" spans="1:20" s="35" customFormat="1" ht="16.5" customHeight="1" x14ac:dyDescent="0.25">
      <c r="A16" s="38"/>
      <c r="B16" s="40"/>
      <c r="C16" s="37"/>
      <c r="D16" s="37"/>
      <c r="E16" s="37"/>
      <c r="F16" s="37"/>
      <c r="G16" s="37"/>
      <c r="H16" s="37"/>
      <c r="I16" s="37"/>
      <c r="J16" s="36"/>
      <c r="K16" s="36"/>
      <c r="L16" s="36"/>
      <c r="M16" s="36"/>
      <c r="N16" s="36"/>
      <c r="O16" s="36"/>
      <c r="P16" s="36"/>
      <c r="Q16" s="36"/>
      <c r="R16" s="36"/>
      <c r="S16" s="36"/>
      <c r="T16" s="36"/>
    </row>
    <row r="17" spans="1:20" s="35" customFormat="1" ht="16.5" customHeight="1" x14ac:dyDescent="0.25">
      <c r="A17" s="38"/>
      <c r="B17" s="34" t="s">
        <v>2</v>
      </c>
      <c r="C17" s="34" t="s">
        <v>4</v>
      </c>
      <c r="D17" s="34" t="s">
        <v>5</v>
      </c>
      <c r="E17" s="34" t="s">
        <v>57</v>
      </c>
      <c r="F17" s="34" t="s">
        <v>58</v>
      </c>
      <c r="G17" s="34" t="s">
        <v>14</v>
      </c>
      <c r="H17" s="34" t="s">
        <v>15</v>
      </c>
      <c r="I17" s="37"/>
      <c r="J17" s="36"/>
      <c r="K17" s="36"/>
      <c r="L17" s="36"/>
      <c r="M17" s="36"/>
      <c r="N17" s="36"/>
      <c r="O17" s="36"/>
      <c r="P17" s="36"/>
      <c r="Q17" s="36"/>
      <c r="R17" s="36"/>
      <c r="S17" s="36"/>
      <c r="T17" s="36"/>
    </row>
    <row r="18" spans="1:20" s="35" customFormat="1" ht="15" x14ac:dyDescent="0.25">
      <c r="A18" s="38"/>
      <c r="B18" s="39" t="s">
        <v>138</v>
      </c>
      <c r="C18" s="45">
        <v>3800</v>
      </c>
      <c r="D18" s="45">
        <v>3800</v>
      </c>
      <c r="E18" s="45">
        <v>3800</v>
      </c>
      <c r="F18" s="45">
        <v>3800</v>
      </c>
      <c r="G18" s="45">
        <v>3800</v>
      </c>
      <c r="H18" s="45">
        <v>3800</v>
      </c>
      <c r="I18" s="37"/>
      <c r="J18" s="36"/>
      <c r="K18" s="36"/>
      <c r="L18" s="36"/>
      <c r="M18" s="36"/>
      <c r="N18" s="36"/>
      <c r="O18" s="36"/>
      <c r="P18" s="36"/>
      <c r="Q18" s="36"/>
      <c r="R18" s="36"/>
      <c r="S18" s="36"/>
      <c r="T18" s="36"/>
    </row>
    <row r="19" spans="1:20" s="35" customFormat="1" ht="15" x14ac:dyDescent="0.25">
      <c r="A19" s="38"/>
      <c r="B19" s="39" t="s">
        <v>17</v>
      </c>
      <c r="C19" s="82" t="str">
        <f>C12</f>
        <v/>
      </c>
      <c r="D19" s="82" t="str">
        <f>C12</f>
        <v/>
      </c>
      <c r="E19" s="82" t="str">
        <f>C12</f>
        <v/>
      </c>
      <c r="F19" s="82" t="str">
        <f>C12</f>
        <v/>
      </c>
      <c r="G19" s="82" t="str">
        <f>D12</f>
        <v/>
      </c>
      <c r="H19" s="82" t="str">
        <f>D12</f>
        <v/>
      </c>
      <c r="I19" s="37"/>
      <c r="J19" s="36"/>
      <c r="K19" s="36"/>
      <c r="L19" s="36"/>
      <c r="M19" s="36"/>
      <c r="N19" s="36"/>
      <c r="O19" s="36"/>
      <c r="P19" s="36"/>
      <c r="Q19" s="36"/>
      <c r="R19" s="36"/>
      <c r="S19" s="36"/>
      <c r="T19" s="36"/>
    </row>
    <row r="20" spans="1:20" s="35" customFormat="1" ht="15" x14ac:dyDescent="0.25">
      <c r="A20" s="38"/>
      <c r="B20" s="39" t="s">
        <v>18</v>
      </c>
      <c r="C20" s="82" t="str">
        <f t="shared" ref="C20:H20" si="0">IFERROR(C19*C18,"")</f>
        <v/>
      </c>
      <c r="D20" s="82" t="str">
        <f t="shared" si="0"/>
        <v/>
      </c>
      <c r="E20" s="82" t="str">
        <f t="shared" si="0"/>
        <v/>
      </c>
      <c r="F20" s="82" t="str">
        <f t="shared" si="0"/>
        <v/>
      </c>
      <c r="G20" s="82" t="str">
        <f t="shared" si="0"/>
        <v/>
      </c>
      <c r="H20" s="82" t="str">
        <f t="shared" si="0"/>
        <v/>
      </c>
      <c r="I20" s="37"/>
      <c r="J20" s="36"/>
      <c r="K20" s="36"/>
      <c r="L20" s="36"/>
      <c r="M20" s="36"/>
      <c r="N20" s="36"/>
      <c r="O20" s="36"/>
      <c r="P20" s="36"/>
      <c r="Q20" s="36"/>
      <c r="R20" s="36"/>
      <c r="S20" s="36"/>
      <c r="T20" s="36"/>
    </row>
    <row r="21" spans="1:20" s="35" customFormat="1" ht="15" x14ac:dyDescent="0.25">
      <c r="A21" s="38"/>
      <c r="B21" s="48"/>
      <c r="C21" s="37"/>
      <c r="D21" s="37"/>
      <c r="E21" s="37"/>
      <c r="F21" s="37"/>
      <c r="G21" s="37"/>
      <c r="H21" s="37"/>
      <c r="I21" s="37"/>
      <c r="J21" s="36"/>
      <c r="K21" s="36"/>
      <c r="L21" s="36"/>
      <c r="M21" s="36"/>
      <c r="N21" s="36"/>
      <c r="O21" s="36"/>
      <c r="P21" s="36"/>
      <c r="Q21" s="36"/>
      <c r="R21" s="36"/>
      <c r="S21" s="36"/>
      <c r="T21" s="36"/>
    </row>
    <row r="22" spans="1:20" x14ac:dyDescent="0.2">
      <c r="B22" s="33"/>
      <c r="C22" s="33"/>
    </row>
    <row r="23" spans="1:20" x14ac:dyDescent="0.2">
      <c r="B23" s="33"/>
      <c r="C23" s="33"/>
    </row>
    <row r="24" spans="1:20" x14ac:dyDescent="0.2">
      <c r="B24" s="33"/>
      <c r="C24" s="33"/>
    </row>
    <row r="25" spans="1:20" x14ac:dyDescent="0.2">
      <c r="B25" s="33"/>
      <c r="C25" s="33"/>
    </row>
    <row r="26" spans="1:20" x14ac:dyDescent="0.2">
      <c r="B26" s="33"/>
      <c r="C26" s="33"/>
    </row>
    <row r="27" spans="1:20" x14ac:dyDescent="0.2">
      <c r="B27" s="33"/>
      <c r="C27" s="33"/>
    </row>
    <row r="28" spans="1:20" x14ac:dyDescent="0.2">
      <c r="B28" s="33"/>
      <c r="C28" s="33"/>
    </row>
    <row r="29" spans="1:20" x14ac:dyDescent="0.2">
      <c r="B29" s="33"/>
      <c r="C29" s="33"/>
    </row>
    <row r="30" spans="1:20" x14ac:dyDescent="0.2">
      <c r="B30" s="33"/>
      <c r="C30" s="33"/>
    </row>
    <row r="31" spans="1:20" x14ac:dyDescent="0.2">
      <c r="B31" s="33"/>
      <c r="C31" s="33"/>
    </row>
    <row r="32" spans="1:20" x14ac:dyDescent="0.2">
      <c r="B32" s="33"/>
      <c r="C32" s="33"/>
    </row>
    <row r="33" spans="2:3" x14ac:dyDescent="0.2">
      <c r="B33" s="33"/>
      <c r="C33" s="33"/>
    </row>
    <row r="34" spans="2:3" x14ac:dyDescent="0.2">
      <c r="B34" s="33"/>
      <c r="C34" s="33"/>
    </row>
    <row r="35" spans="2:3" x14ac:dyDescent="0.2">
      <c r="B35" s="33"/>
      <c r="C35" s="33"/>
    </row>
    <row r="36" spans="2:3" x14ac:dyDescent="0.2">
      <c r="B36" s="33"/>
      <c r="C36" s="33"/>
    </row>
    <row r="37" spans="2:3" x14ac:dyDescent="0.2">
      <c r="B37" s="33"/>
      <c r="C37" s="33"/>
    </row>
    <row r="38" spans="2:3" x14ac:dyDescent="0.2">
      <c r="B38" s="33"/>
      <c r="C38" s="33"/>
    </row>
    <row r="39" spans="2:3" x14ac:dyDescent="0.2">
      <c r="B39" s="33"/>
      <c r="C39" s="33"/>
    </row>
    <row r="40" spans="2:3" x14ac:dyDescent="0.2">
      <c r="B40" s="33"/>
      <c r="C40" s="33"/>
    </row>
    <row r="41" spans="2:3" x14ac:dyDescent="0.2">
      <c r="B41" s="33"/>
      <c r="C41" s="33"/>
    </row>
    <row r="42" spans="2:3" x14ac:dyDescent="0.2">
      <c r="B42" s="33"/>
      <c r="C42" s="33"/>
    </row>
    <row r="43" spans="2:3" x14ac:dyDescent="0.2">
      <c r="B43" s="33"/>
      <c r="C43" s="33"/>
    </row>
    <row r="44" spans="2:3" x14ac:dyDescent="0.2">
      <c r="B44" s="33"/>
      <c r="C44" s="33"/>
    </row>
    <row r="45" spans="2:3" x14ac:dyDescent="0.2">
      <c r="B45" s="33"/>
      <c r="C45" s="33"/>
    </row>
    <row r="46" spans="2:3" x14ac:dyDescent="0.2">
      <c r="B46" s="33"/>
      <c r="C46" s="33"/>
    </row>
    <row r="47" spans="2:3" x14ac:dyDescent="0.2">
      <c r="B47" s="33"/>
      <c r="C47" s="33"/>
    </row>
    <row r="48" spans="2:3" x14ac:dyDescent="0.2">
      <c r="B48" s="33"/>
      <c r="C48" s="33"/>
    </row>
    <row r="49" spans="2:3" x14ac:dyDescent="0.2">
      <c r="B49" s="33"/>
      <c r="C49" s="33"/>
    </row>
    <row r="50" spans="2:3" x14ac:dyDescent="0.2">
      <c r="B50" s="33"/>
      <c r="C50" s="33"/>
    </row>
    <row r="51" spans="2:3" x14ac:dyDescent="0.2">
      <c r="B51" s="33"/>
      <c r="C51" s="33"/>
    </row>
  </sheetData>
  <sheetProtection algorithmName="SHA-512" hashValue="tkzU1uwT4Aoh5PIuhUveL5lv5ipMmaOVonez8pdf/3GNO1sJCd3xzrCeTbBQ7r3GI0cs/43LIggkGsIwPfMujA==" saltValue="UQ0A4u1kszTQzxmENc3yQg==" spinCount="100000" sheet="1" objects="1" scenarios="1"/>
  <mergeCells count="2">
    <mergeCell ref="B5:H5"/>
    <mergeCell ref="G2:H2"/>
  </mergeCells>
  <printOptions horizontalCentered="1"/>
  <pageMargins left="0" right="0" top="0.74" bottom="0.5" header="0" footer="0"/>
  <pageSetup scale="71"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217A6-D11C-488F-A797-A25A8FC4567C}">
  <sheetPr>
    <pageSetUpPr fitToPage="1"/>
  </sheetPr>
  <dimension ref="A1:T68"/>
  <sheetViews>
    <sheetView showGridLines="0" zoomScaleNormal="100" zoomScalePageLayoutView="85" workbookViewId="0"/>
  </sheetViews>
  <sheetFormatPr defaultColWidth="8.85546875" defaultRowHeight="12.75" x14ac:dyDescent="0.2"/>
  <cols>
    <col min="1" max="1" width="5.28515625" style="32" customWidth="1"/>
    <col min="2" max="2" width="57.140625" style="32" customWidth="1"/>
    <col min="3" max="3" width="13.85546875" style="32" customWidth="1"/>
    <col min="4" max="6" width="20.42578125" style="32" customWidth="1"/>
    <col min="7" max="7" width="19.28515625" style="32" customWidth="1"/>
    <col min="8" max="8" width="18.42578125" style="32" customWidth="1"/>
    <col min="9" max="9" width="15" style="32" customWidth="1"/>
    <col min="10" max="10" width="14.42578125" style="32" customWidth="1"/>
    <col min="11" max="11" width="11" style="32" customWidth="1"/>
    <col min="12" max="12" width="12.28515625" style="32" customWidth="1"/>
    <col min="13" max="13" width="14.42578125" style="32" customWidth="1"/>
    <col min="14" max="14" width="11" style="32" customWidth="1"/>
    <col min="15" max="15" width="12.28515625" style="32" customWidth="1"/>
    <col min="16" max="16" width="14.42578125" style="32" customWidth="1"/>
    <col min="17" max="17" width="11" style="32" customWidth="1"/>
    <col min="18" max="18" width="12.28515625" style="32" customWidth="1"/>
    <col min="19" max="19" width="14.42578125" style="32" customWidth="1"/>
    <col min="20" max="20" width="11" style="32" customWidth="1"/>
    <col min="21" max="16384" width="8.85546875" style="32"/>
  </cols>
  <sheetData>
    <row r="1" spans="1:20" ht="15.75" x14ac:dyDescent="0.25">
      <c r="A1" s="2" t="s">
        <v>127</v>
      </c>
    </row>
    <row r="2" spans="1:20" ht="15" customHeight="1" x14ac:dyDescent="0.25">
      <c r="A2" s="44" t="str">
        <f>'2. Summary'!A2</f>
        <v>Attachment D - Cost Proposal</v>
      </c>
      <c r="F2" s="4" t="s">
        <v>0</v>
      </c>
      <c r="G2" s="201">
        <f>'2. Summary'!I2</f>
        <v>0</v>
      </c>
      <c r="H2" s="202"/>
    </row>
    <row r="3" spans="1:20" ht="15" customHeight="1" x14ac:dyDescent="0.25">
      <c r="A3" s="43" t="s">
        <v>99</v>
      </c>
      <c r="D3" s="33"/>
      <c r="G3" s="37"/>
      <c r="H3" s="37"/>
    </row>
    <row r="4" spans="1:20" s="35" customFormat="1" ht="15" customHeight="1" x14ac:dyDescent="0.25">
      <c r="A4" s="38"/>
      <c r="I4" s="42"/>
      <c r="J4" s="41"/>
    </row>
    <row r="5" spans="1:20" s="35" customFormat="1" ht="43.15" customHeight="1" x14ac:dyDescent="0.25">
      <c r="A5" s="38"/>
      <c r="B5" s="217" t="s">
        <v>109</v>
      </c>
      <c r="C5" s="217"/>
      <c r="D5" s="217"/>
      <c r="E5" s="217"/>
      <c r="F5" s="217"/>
      <c r="G5" s="217"/>
      <c r="H5" s="217"/>
      <c r="I5" s="36"/>
      <c r="J5" s="36"/>
      <c r="K5" s="36"/>
      <c r="L5" s="36"/>
      <c r="M5" s="36"/>
      <c r="N5" s="36"/>
      <c r="O5" s="36"/>
      <c r="P5" s="36"/>
      <c r="Q5" s="36"/>
      <c r="R5" s="36"/>
      <c r="S5" s="36"/>
      <c r="T5" s="36"/>
    </row>
    <row r="6" spans="1:20" s="35" customFormat="1" ht="15" x14ac:dyDescent="0.25">
      <c r="A6" s="38"/>
      <c r="B6" s="37"/>
      <c r="C6" s="37"/>
      <c r="D6" s="37"/>
      <c r="E6" s="37"/>
      <c r="F6" s="37"/>
      <c r="G6" s="37"/>
      <c r="H6" s="37"/>
      <c r="I6" s="37"/>
      <c r="J6" s="36"/>
      <c r="K6" s="36"/>
      <c r="L6" s="36"/>
      <c r="M6" s="36"/>
      <c r="N6" s="36"/>
      <c r="O6" s="36"/>
      <c r="P6" s="36"/>
      <c r="Q6" s="36"/>
      <c r="R6" s="36"/>
      <c r="S6" s="36"/>
      <c r="T6" s="36"/>
    </row>
    <row r="7" spans="1:20" s="35" customFormat="1" ht="18.75" x14ac:dyDescent="0.25">
      <c r="A7" s="38"/>
      <c r="B7" s="137" t="s">
        <v>108</v>
      </c>
      <c r="C7" s="137"/>
      <c r="D7" s="137"/>
      <c r="E7" s="137"/>
      <c r="F7" s="137"/>
      <c r="G7" s="137"/>
      <c r="H7" s="137"/>
      <c r="I7" s="37"/>
      <c r="J7" s="36"/>
      <c r="K7" s="36"/>
      <c r="L7" s="36"/>
      <c r="M7" s="36"/>
      <c r="N7" s="36"/>
      <c r="O7" s="36"/>
      <c r="P7" s="36"/>
      <c r="Q7" s="36"/>
      <c r="R7" s="36"/>
      <c r="S7" s="36"/>
      <c r="T7" s="36"/>
    </row>
    <row r="8" spans="1:20" s="179" customFormat="1" ht="15" x14ac:dyDescent="0.25">
      <c r="A8" s="178"/>
      <c r="B8" s="176" t="s">
        <v>118</v>
      </c>
      <c r="C8" s="177"/>
      <c r="D8" s="177"/>
      <c r="E8" s="177"/>
      <c r="F8" s="177"/>
      <c r="G8" s="177"/>
      <c r="H8" s="177"/>
      <c r="I8" s="177"/>
      <c r="J8" s="180"/>
      <c r="K8" s="180"/>
      <c r="L8" s="180"/>
      <c r="M8" s="180"/>
      <c r="N8" s="180"/>
      <c r="O8" s="180"/>
      <c r="P8" s="180"/>
      <c r="Q8" s="180"/>
      <c r="R8" s="180"/>
      <c r="S8" s="180"/>
      <c r="T8" s="180"/>
    </row>
    <row r="9" spans="1:20" s="35" customFormat="1" ht="15" x14ac:dyDescent="0.25">
      <c r="A9" s="38"/>
      <c r="D9" s="37"/>
      <c r="E9" s="37"/>
      <c r="F9" s="37"/>
      <c r="G9" s="37"/>
      <c r="H9" s="37"/>
      <c r="I9" s="37"/>
      <c r="J9" s="36"/>
      <c r="K9" s="36"/>
      <c r="L9" s="36"/>
      <c r="M9" s="36"/>
      <c r="N9" s="36"/>
      <c r="O9" s="36"/>
      <c r="P9" s="36"/>
      <c r="Q9" s="36"/>
      <c r="R9" s="36"/>
      <c r="S9" s="36"/>
      <c r="T9" s="36"/>
    </row>
    <row r="10" spans="1:20" s="169" customFormat="1" ht="15" x14ac:dyDescent="0.25">
      <c r="A10" s="168"/>
      <c r="B10" s="155" t="s">
        <v>121</v>
      </c>
      <c r="C10" s="171"/>
      <c r="D10" s="167"/>
      <c r="E10" s="167"/>
      <c r="F10" s="167"/>
      <c r="G10" s="167"/>
      <c r="H10" s="167"/>
      <c r="I10" s="167"/>
      <c r="J10" s="170"/>
      <c r="K10" s="170"/>
      <c r="L10" s="170"/>
      <c r="M10" s="170"/>
      <c r="N10" s="170"/>
      <c r="O10" s="170"/>
      <c r="P10" s="170"/>
      <c r="Q10" s="170"/>
      <c r="R10" s="170"/>
      <c r="S10" s="170"/>
      <c r="T10" s="170"/>
    </row>
    <row r="11" spans="1:20" s="179" customFormat="1" ht="15" x14ac:dyDescent="0.25">
      <c r="A11" s="178"/>
      <c r="B11" s="178"/>
      <c r="C11" s="178"/>
      <c r="D11" s="177"/>
      <c r="E11" s="177"/>
      <c r="F11" s="177"/>
      <c r="G11" s="177"/>
      <c r="H11" s="177"/>
      <c r="I11" s="177"/>
      <c r="J11" s="180"/>
      <c r="K11" s="180"/>
      <c r="L11" s="180"/>
      <c r="M11" s="180"/>
      <c r="N11" s="180"/>
      <c r="O11" s="180"/>
      <c r="P11" s="180"/>
      <c r="Q11" s="180"/>
      <c r="R11" s="180"/>
      <c r="S11" s="180"/>
      <c r="T11" s="180"/>
    </row>
    <row r="12" spans="1:20" s="35" customFormat="1" ht="15.75" x14ac:dyDescent="0.25">
      <c r="A12" s="38"/>
      <c r="B12" s="40"/>
      <c r="C12" s="37"/>
      <c r="D12" s="37"/>
      <c r="E12" s="37"/>
      <c r="F12" s="37"/>
      <c r="G12" s="37"/>
      <c r="H12" s="37"/>
      <c r="I12" s="37"/>
      <c r="J12" s="36"/>
      <c r="K12" s="36"/>
      <c r="L12" s="36"/>
      <c r="M12" s="36"/>
      <c r="N12" s="36"/>
      <c r="O12" s="36"/>
      <c r="P12" s="36"/>
      <c r="Q12" s="36"/>
      <c r="R12" s="36"/>
      <c r="S12" s="36"/>
      <c r="T12" s="36"/>
    </row>
    <row r="13" spans="1:20" s="35" customFormat="1" ht="18.75" x14ac:dyDescent="0.25">
      <c r="A13" s="38"/>
      <c r="B13" s="137" t="s">
        <v>107</v>
      </c>
      <c r="C13" s="137"/>
      <c r="D13" s="137"/>
      <c r="E13" s="137"/>
      <c r="F13" s="137"/>
      <c r="G13" s="137"/>
      <c r="H13" s="137"/>
      <c r="I13" s="37"/>
      <c r="J13" s="36"/>
      <c r="K13" s="36"/>
      <c r="L13" s="36"/>
      <c r="M13" s="36"/>
      <c r="N13" s="36"/>
      <c r="O13" s="36"/>
      <c r="P13" s="36"/>
      <c r="Q13" s="36"/>
      <c r="R13" s="36"/>
      <c r="S13" s="36"/>
      <c r="T13" s="36"/>
    </row>
    <row r="14" spans="1:20" s="179" customFormat="1" ht="15" x14ac:dyDescent="0.25">
      <c r="A14" s="178"/>
      <c r="B14" s="176" t="s">
        <v>113</v>
      </c>
      <c r="C14" s="159"/>
      <c r="D14" s="160"/>
      <c r="E14" s="158"/>
      <c r="F14" s="177"/>
      <c r="G14" s="177"/>
      <c r="H14" s="177"/>
      <c r="I14" s="177"/>
      <c r="J14" s="180"/>
      <c r="K14" s="180"/>
      <c r="L14" s="180"/>
      <c r="M14" s="180"/>
      <c r="N14" s="180"/>
      <c r="O14" s="180"/>
      <c r="P14" s="180"/>
      <c r="Q14" s="180"/>
      <c r="R14" s="180"/>
      <c r="S14" s="180"/>
      <c r="T14" s="180"/>
    </row>
    <row r="15" spans="1:20" s="179" customFormat="1" ht="15" x14ac:dyDescent="0.25">
      <c r="A15" s="178"/>
      <c r="B15" s="174" t="s">
        <v>119</v>
      </c>
      <c r="C15" s="159"/>
      <c r="D15" s="160"/>
      <c r="E15" s="158"/>
      <c r="F15" s="177"/>
      <c r="G15" s="177"/>
      <c r="H15" s="177"/>
      <c r="I15" s="177"/>
      <c r="J15" s="180"/>
      <c r="K15" s="180"/>
      <c r="L15" s="180"/>
      <c r="M15" s="180"/>
      <c r="N15" s="180"/>
      <c r="O15" s="180"/>
      <c r="P15" s="180"/>
      <c r="Q15" s="180"/>
      <c r="R15" s="180"/>
      <c r="S15" s="180"/>
      <c r="T15" s="180"/>
    </row>
    <row r="16" spans="1:20" s="179" customFormat="1" ht="15" x14ac:dyDescent="0.25">
      <c r="A16" s="178"/>
      <c r="B16" s="174" t="s">
        <v>120</v>
      </c>
      <c r="C16" s="159"/>
      <c r="D16" s="160"/>
      <c r="E16" s="158"/>
      <c r="F16" s="177"/>
      <c r="G16" s="177"/>
      <c r="H16" s="177"/>
      <c r="I16" s="177"/>
      <c r="J16" s="180"/>
      <c r="K16" s="180"/>
      <c r="L16" s="180"/>
      <c r="M16" s="180"/>
      <c r="N16" s="180"/>
      <c r="O16" s="180"/>
      <c r="P16" s="180"/>
      <c r="Q16" s="180"/>
      <c r="R16" s="180"/>
      <c r="S16" s="180"/>
      <c r="T16" s="180"/>
    </row>
    <row r="17" spans="1:20" s="179" customFormat="1" ht="15" x14ac:dyDescent="0.25">
      <c r="A17" s="178"/>
      <c r="B17" s="175"/>
      <c r="C17" s="159"/>
      <c r="D17" s="160"/>
      <c r="E17" s="158"/>
      <c r="F17" s="177"/>
      <c r="G17" s="177"/>
      <c r="H17" s="177"/>
      <c r="I17" s="177"/>
      <c r="J17" s="180"/>
      <c r="K17" s="180"/>
      <c r="L17" s="180"/>
      <c r="M17" s="180"/>
      <c r="N17" s="180"/>
      <c r="O17" s="180"/>
      <c r="P17" s="180"/>
      <c r="Q17" s="180"/>
      <c r="R17" s="180"/>
      <c r="S17" s="180"/>
      <c r="T17" s="180"/>
    </row>
    <row r="18" spans="1:20" x14ac:dyDescent="0.2">
      <c r="B18" s="162" t="s">
        <v>105</v>
      </c>
      <c r="C18" s="162" t="s">
        <v>106</v>
      </c>
      <c r="D18" s="164" t="s">
        <v>110</v>
      </c>
      <c r="E18" s="163" t="s">
        <v>111</v>
      </c>
      <c r="F18" s="37"/>
      <c r="G18" s="37"/>
      <c r="H18" s="37"/>
      <c r="I18" s="37"/>
    </row>
    <row r="19" spans="1:20" x14ac:dyDescent="0.2">
      <c r="B19" s="161"/>
      <c r="C19" s="157"/>
      <c r="D19" s="165"/>
      <c r="E19" s="173">
        <f>C19*D19</f>
        <v>0</v>
      </c>
    </row>
    <row r="20" spans="1:20" s="166" customFormat="1" x14ac:dyDescent="0.2">
      <c r="B20" s="161"/>
      <c r="C20" s="157"/>
      <c r="D20" s="165"/>
      <c r="E20" s="173">
        <f t="shared" ref="E20:E41" si="0">C20*D20</f>
        <v>0</v>
      </c>
    </row>
    <row r="21" spans="1:20" s="166" customFormat="1" x14ac:dyDescent="0.2">
      <c r="B21" s="161"/>
      <c r="C21" s="157"/>
      <c r="D21" s="165"/>
      <c r="E21" s="173">
        <f t="shared" si="0"/>
        <v>0</v>
      </c>
    </row>
    <row r="22" spans="1:20" s="166" customFormat="1" x14ac:dyDescent="0.2">
      <c r="B22" s="161"/>
      <c r="C22" s="157"/>
      <c r="D22" s="165"/>
      <c r="E22" s="173">
        <f t="shared" si="0"/>
        <v>0</v>
      </c>
      <c r="F22" s="176"/>
    </row>
    <row r="23" spans="1:20" s="166" customFormat="1" x14ac:dyDescent="0.2">
      <c r="B23" s="161"/>
      <c r="C23" s="157"/>
      <c r="D23" s="165"/>
      <c r="E23" s="173">
        <f t="shared" si="0"/>
        <v>0</v>
      </c>
      <c r="F23" s="175"/>
    </row>
    <row r="24" spans="1:20" s="166" customFormat="1" x14ac:dyDescent="0.2">
      <c r="B24" s="161"/>
      <c r="C24" s="157"/>
      <c r="D24" s="165"/>
      <c r="E24" s="173">
        <f t="shared" si="0"/>
        <v>0</v>
      </c>
    </row>
    <row r="25" spans="1:20" s="166" customFormat="1" x14ac:dyDescent="0.2">
      <c r="B25" s="161"/>
      <c r="C25" s="157"/>
      <c r="D25" s="165"/>
      <c r="E25" s="173">
        <f t="shared" si="0"/>
        <v>0</v>
      </c>
    </row>
    <row r="26" spans="1:20" s="166" customFormat="1" x14ac:dyDescent="0.2">
      <c r="B26" s="161"/>
      <c r="C26" s="157"/>
      <c r="D26" s="165"/>
      <c r="E26" s="173">
        <f t="shared" si="0"/>
        <v>0</v>
      </c>
    </row>
    <row r="27" spans="1:20" s="166" customFormat="1" x14ac:dyDescent="0.2">
      <c r="B27" s="161"/>
      <c r="C27" s="157"/>
      <c r="D27" s="165"/>
      <c r="E27" s="173">
        <f t="shared" si="0"/>
        <v>0</v>
      </c>
    </row>
    <row r="28" spans="1:20" s="166" customFormat="1" x14ac:dyDescent="0.2">
      <c r="B28" s="161"/>
      <c r="C28" s="157"/>
      <c r="D28" s="165"/>
      <c r="E28" s="173">
        <f t="shared" si="0"/>
        <v>0</v>
      </c>
    </row>
    <row r="29" spans="1:20" s="166" customFormat="1" x14ac:dyDescent="0.2">
      <c r="B29" s="161"/>
      <c r="C29" s="157"/>
      <c r="D29" s="165"/>
      <c r="E29" s="173">
        <f t="shared" si="0"/>
        <v>0</v>
      </c>
    </row>
    <row r="30" spans="1:20" s="166" customFormat="1" x14ac:dyDescent="0.2">
      <c r="B30" s="161"/>
      <c r="C30" s="157"/>
      <c r="D30" s="165"/>
      <c r="E30" s="173">
        <f t="shared" si="0"/>
        <v>0</v>
      </c>
    </row>
    <row r="31" spans="1:20" s="166" customFormat="1" x14ac:dyDescent="0.2">
      <c r="B31" s="161"/>
      <c r="C31" s="157"/>
      <c r="D31" s="165"/>
      <c r="E31" s="173">
        <f t="shared" si="0"/>
        <v>0</v>
      </c>
    </row>
    <row r="32" spans="1:20" s="166" customFormat="1" x14ac:dyDescent="0.2">
      <c r="B32" s="161"/>
      <c r="C32" s="157"/>
      <c r="D32" s="165"/>
      <c r="E32" s="173">
        <f t="shared" si="0"/>
        <v>0</v>
      </c>
    </row>
    <row r="33" spans="2:5" s="166" customFormat="1" x14ac:dyDescent="0.2">
      <c r="B33" s="161"/>
      <c r="C33" s="157"/>
      <c r="D33" s="165"/>
      <c r="E33" s="173">
        <f t="shared" si="0"/>
        <v>0</v>
      </c>
    </row>
    <row r="34" spans="2:5" s="166" customFormat="1" x14ac:dyDescent="0.2">
      <c r="B34" s="161"/>
      <c r="C34" s="157"/>
      <c r="D34" s="165"/>
      <c r="E34" s="173">
        <f t="shared" si="0"/>
        <v>0</v>
      </c>
    </row>
    <row r="35" spans="2:5" s="166" customFormat="1" x14ac:dyDescent="0.2">
      <c r="B35" s="161"/>
      <c r="C35" s="157"/>
      <c r="D35" s="165"/>
      <c r="E35" s="173">
        <f t="shared" si="0"/>
        <v>0</v>
      </c>
    </row>
    <row r="36" spans="2:5" s="166" customFormat="1" x14ac:dyDescent="0.2">
      <c r="B36" s="161"/>
      <c r="C36" s="157"/>
      <c r="D36" s="165"/>
      <c r="E36" s="173">
        <f t="shared" si="0"/>
        <v>0</v>
      </c>
    </row>
    <row r="37" spans="2:5" s="166" customFormat="1" x14ac:dyDescent="0.2">
      <c r="B37" s="161"/>
      <c r="C37" s="157"/>
      <c r="D37" s="165"/>
      <c r="E37" s="173">
        <f t="shared" si="0"/>
        <v>0</v>
      </c>
    </row>
    <row r="38" spans="2:5" s="166" customFormat="1" x14ac:dyDescent="0.2">
      <c r="B38" s="161"/>
      <c r="C38" s="157"/>
      <c r="D38" s="165"/>
      <c r="E38" s="173">
        <f t="shared" si="0"/>
        <v>0</v>
      </c>
    </row>
    <row r="39" spans="2:5" s="166" customFormat="1" x14ac:dyDescent="0.2">
      <c r="B39" s="161"/>
      <c r="C39" s="157"/>
      <c r="D39" s="165"/>
      <c r="E39" s="173">
        <f t="shared" si="0"/>
        <v>0</v>
      </c>
    </row>
    <row r="40" spans="2:5" s="166" customFormat="1" x14ac:dyDescent="0.2">
      <c r="B40" s="161"/>
      <c r="C40" s="157"/>
      <c r="D40" s="165"/>
      <c r="E40" s="173">
        <f t="shared" si="0"/>
        <v>0</v>
      </c>
    </row>
    <row r="41" spans="2:5" x14ac:dyDescent="0.2">
      <c r="B41" s="161"/>
      <c r="C41" s="157"/>
      <c r="D41" s="165"/>
      <c r="E41" s="173">
        <f t="shared" si="0"/>
        <v>0</v>
      </c>
    </row>
    <row r="42" spans="2:5" x14ac:dyDescent="0.2">
      <c r="B42" s="161"/>
      <c r="C42" s="157"/>
      <c r="D42" s="165"/>
      <c r="E42" s="173">
        <f t="shared" ref="E42:E45" si="1">C42*D42</f>
        <v>0</v>
      </c>
    </row>
    <row r="43" spans="2:5" x14ac:dyDescent="0.2">
      <c r="B43" s="161"/>
      <c r="C43" s="157"/>
      <c r="D43" s="165"/>
      <c r="E43" s="173">
        <f t="shared" si="1"/>
        <v>0</v>
      </c>
    </row>
    <row r="44" spans="2:5" x14ac:dyDescent="0.2">
      <c r="B44" s="161"/>
      <c r="C44" s="157"/>
      <c r="D44" s="165"/>
      <c r="E44" s="173">
        <f t="shared" si="1"/>
        <v>0</v>
      </c>
    </row>
    <row r="45" spans="2:5" x14ac:dyDescent="0.2">
      <c r="B45" s="161"/>
      <c r="C45" s="157"/>
      <c r="D45" s="165"/>
      <c r="E45" s="173">
        <f t="shared" si="1"/>
        <v>0</v>
      </c>
    </row>
    <row r="46" spans="2:5" x14ac:dyDescent="0.2">
      <c r="B46" s="33"/>
      <c r="C46" s="33"/>
      <c r="D46" s="156" t="s">
        <v>23</v>
      </c>
      <c r="E46" s="172">
        <f>SUM(E19:E45)</f>
        <v>0</v>
      </c>
    </row>
    <row r="47" spans="2:5" x14ac:dyDescent="0.2">
      <c r="B47" s="33"/>
      <c r="C47" s="33"/>
    </row>
    <row r="48" spans="2:5" x14ac:dyDescent="0.2">
      <c r="B48" s="33"/>
      <c r="C48" s="33"/>
    </row>
    <row r="49" spans="2:3" x14ac:dyDescent="0.2">
      <c r="B49" s="33"/>
      <c r="C49" s="33"/>
    </row>
    <row r="50" spans="2:3" x14ac:dyDescent="0.2">
      <c r="B50" s="33"/>
      <c r="C50" s="33"/>
    </row>
    <row r="51" spans="2:3" x14ac:dyDescent="0.2">
      <c r="B51" s="33"/>
      <c r="C51" s="33"/>
    </row>
    <row r="52" spans="2:3" x14ac:dyDescent="0.2">
      <c r="B52" s="33"/>
      <c r="C52" s="33"/>
    </row>
    <row r="53" spans="2:3" x14ac:dyDescent="0.2">
      <c r="B53" s="33"/>
      <c r="C53" s="33"/>
    </row>
    <row r="54" spans="2:3" x14ac:dyDescent="0.2">
      <c r="B54" s="33"/>
      <c r="C54" s="33"/>
    </row>
    <row r="55" spans="2:3" x14ac:dyDescent="0.2">
      <c r="B55" s="33"/>
      <c r="C55" s="33"/>
    </row>
    <row r="56" spans="2:3" x14ac:dyDescent="0.2">
      <c r="B56" s="33"/>
      <c r="C56" s="33"/>
    </row>
    <row r="57" spans="2:3" x14ac:dyDescent="0.2">
      <c r="B57" s="33"/>
      <c r="C57" s="33"/>
    </row>
    <row r="58" spans="2:3" x14ac:dyDescent="0.2">
      <c r="B58" s="33"/>
      <c r="C58" s="33"/>
    </row>
    <row r="59" spans="2:3" x14ac:dyDescent="0.2">
      <c r="B59" s="33"/>
      <c r="C59" s="33"/>
    </row>
    <row r="60" spans="2:3" x14ac:dyDescent="0.2">
      <c r="B60" s="33"/>
      <c r="C60" s="33"/>
    </row>
    <row r="61" spans="2:3" x14ac:dyDescent="0.2">
      <c r="B61" s="33"/>
      <c r="C61" s="33"/>
    </row>
    <row r="62" spans="2:3" x14ac:dyDescent="0.2">
      <c r="B62" s="33"/>
      <c r="C62" s="33"/>
    </row>
    <row r="63" spans="2:3" x14ac:dyDescent="0.2">
      <c r="B63" s="33"/>
      <c r="C63" s="33"/>
    </row>
    <row r="64" spans="2:3" x14ac:dyDescent="0.2">
      <c r="B64" s="33"/>
      <c r="C64" s="33"/>
    </row>
    <row r="65" spans="2:3" x14ac:dyDescent="0.2">
      <c r="B65" s="33"/>
      <c r="C65" s="33"/>
    </row>
    <row r="66" spans="2:3" x14ac:dyDescent="0.2">
      <c r="B66" s="33"/>
      <c r="C66" s="33"/>
    </row>
    <row r="67" spans="2:3" x14ac:dyDescent="0.2">
      <c r="B67" s="33"/>
      <c r="C67" s="33"/>
    </row>
    <row r="68" spans="2:3" x14ac:dyDescent="0.2">
      <c r="B68" s="33"/>
      <c r="C68" s="33"/>
    </row>
  </sheetData>
  <sheetProtection algorithmName="SHA-512" hashValue="NeIQsckYnty4mAbrztr14Iw13Hy9mJmqTuvTdu/3JdBxOQCsKUZRaPmehHYqqGBcnob1jQEK0XfWDOkvKCMpOg==" saltValue="chztGLCfneAO/KsTILD2Hw==" spinCount="100000" sheet="1" objects="1" scenarios="1"/>
  <protectedRanges>
    <protectedRange sqref="B19:D45" name="Range2"/>
    <protectedRange sqref="C10" name="Range1"/>
  </protectedRanges>
  <mergeCells count="2">
    <mergeCell ref="G2:H2"/>
    <mergeCell ref="B5:H5"/>
  </mergeCells>
  <printOptions horizontalCentered="1"/>
  <pageMargins left="0" right="0" top="0.74" bottom="0.5" header="0" footer="0"/>
  <pageSetup scale="7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ments xmlns="9c742fc2-b325-40d7-9b9e-0ba8f5354023">Att D - updated M&amp;O </Comments>
    <DocType xmlns="9c742fc2-b325-40d7-9b9e-0ba8f5354023">DRAFT RFP Document</DocTyp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1AF5797AB9E9140B09A0C54E9960DB9" ma:contentTypeVersion="2" ma:contentTypeDescription="Create a new document." ma:contentTypeScope="" ma:versionID="c1e8bff31f075a896f8b7e6a1c8b97de">
  <xsd:schema xmlns:xsd="http://www.w3.org/2001/XMLSchema" xmlns:xs="http://www.w3.org/2001/XMLSchema" xmlns:p="http://schemas.microsoft.com/office/2006/metadata/properties" xmlns:ns2="9c742fc2-b325-40d7-9b9e-0ba8f5354023" targetNamespace="http://schemas.microsoft.com/office/2006/metadata/properties" ma:root="true" ma:fieldsID="e7e5e7141825a3619f784791f739e935" ns2:_="">
    <xsd:import namespace="9c742fc2-b325-40d7-9b9e-0ba8f5354023"/>
    <xsd:element name="properties">
      <xsd:complexType>
        <xsd:sequence>
          <xsd:element name="documentManagement">
            <xsd:complexType>
              <xsd:all>
                <xsd:element ref="ns2:Comments" minOccurs="0"/>
                <xsd:element ref="ns2:Doc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742fc2-b325-40d7-9b9e-0ba8f5354023"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DocType" ma:index="9" nillable="true" ma:displayName="DocType" ma:default="REFERENCE" ma:format="Dropdown" ma:internalName="DocType">
      <xsd:simpleType>
        <xsd:restriction base="dms:Choice">
          <xsd:enumeration value="REFERENCE"/>
          <xsd:enumeration value="DRAFT RFP Document"/>
          <xsd:enumeration value="FINAL RFP Documen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6ADF49-84F7-45C6-A793-2494CB21DE25}">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c742fc2-b325-40d7-9b9e-0ba8f5354023"/>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EC691FB0-A218-4411-8957-0F3A580E0970}">
  <ds:schemaRefs>
    <ds:schemaRef ds:uri="http://schemas.microsoft.com/sharepoint/v3/contenttype/forms"/>
  </ds:schemaRefs>
</ds:datastoreItem>
</file>

<file path=customXml/itemProps3.xml><?xml version="1.0" encoding="utf-8"?>
<ds:datastoreItem xmlns:ds="http://schemas.openxmlformats.org/officeDocument/2006/customXml" ds:itemID="{9FFF2A28-A8C5-4C4D-B53D-26EE6FDCAD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742fc2-b325-40d7-9b9e-0ba8f53540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1. Title</vt:lpstr>
      <vt:lpstr>2. Summary</vt:lpstr>
      <vt:lpstr>3. Staff Rates</vt:lpstr>
      <vt:lpstr>4. DDI Fees</vt:lpstr>
      <vt:lpstr>5. Operations Hours</vt:lpstr>
      <vt:lpstr>6. Operations Fees</vt:lpstr>
      <vt:lpstr>7. Enhancements</vt:lpstr>
      <vt:lpstr>8. State Hosting Option</vt:lpstr>
      <vt:lpstr>'2. Summary'!Print_Area</vt:lpstr>
      <vt:lpstr>'4. DDI Fees'!Print_Area</vt:lpstr>
      <vt:lpstr>'5. Operations Hours'!Print_Area</vt:lpstr>
      <vt:lpstr>'6. Operations Fees'!Print_Area</vt:lpstr>
      <vt:lpstr>'7. Enhancements'!Print_Area</vt:lpstr>
      <vt:lpstr>'8. State Hosting Option'!Print_Area</vt:lpstr>
      <vt:lpstr>'4. DDI Fees'!Print_Titles</vt:lpstr>
      <vt:lpstr>'5. Operations Hours'!Print_Titles</vt:lpstr>
      <vt:lpstr>'6. Operations Fees'!Print_Titles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 D</dc:title>
  <dc:creator/>
  <cp:lastModifiedBy/>
  <dcterms:created xsi:type="dcterms:W3CDTF">2015-03-10T17:34:19Z</dcterms:created>
  <dcterms:modified xsi:type="dcterms:W3CDTF">2018-12-18T14:13:15Z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0x010100C1AF5797AB9E9140B09A0C54E9960DB9</vt:lpwstr>
  </property>
</Properties>
</file>